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2170" windowHeight="12165" tabRatio="707"/>
  </bookViews>
  <sheets>
    <sheet name="Liste" sheetId="4" r:id="rId1"/>
    <sheet name="1.Dön-1.Sınav" sheetId="1" r:id="rId2"/>
  </sheets>
  <definedNames>
    <definedName name="_xlnm.Print_Area" localSheetId="1">'1.Dön-1.Sınav'!$C$1:$AF$84</definedName>
    <definedName name="_xlnm.Print_Area" localSheetId="0">Liste!$A$1:$H$60</definedName>
  </definedNames>
  <calcPr calcId="124519"/>
</workbook>
</file>

<file path=xl/calcChain.xml><?xml version="1.0" encoding="utf-8"?>
<calcChain xmlns="http://schemas.openxmlformats.org/spreadsheetml/2006/main">
  <c r="D38" i="1"/>
  <c r="E38"/>
  <c r="D39"/>
  <c r="E39"/>
  <c r="D40"/>
  <c r="E40"/>
  <c r="D41"/>
  <c r="E41"/>
  <c r="D42"/>
  <c r="E42"/>
  <c r="D43"/>
  <c r="E43"/>
  <c r="D44"/>
  <c r="E44"/>
  <c r="D45"/>
  <c r="E45"/>
  <c r="D46"/>
  <c r="E46"/>
  <c r="D47"/>
  <c r="E47"/>
  <c r="D48"/>
  <c r="E48"/>
  <c r="D49"/>
  <c r="E49"/>
  <c r="D50"/>
  <c r="E50"/>
  <c r="D51"/>
  <c r="E51"/>
  <c r="D52"/>
  <c r="E52"/>
  <c r="D53"/>
  <c r="E53"/>
  <c r="D54"/>
  <c r="E54"/>
  <c r="D55"/>
  <c r="E55"/>
  <c r="D56"/>
  <c r="E56"/>
  <c r="D57"/>
  <c r="E57"/>
  <c r="D58"/>
  <c r="E58"/>
  <c r="D59"/>
  <c r="E59"/>
  <c r="D60"/>
  <c r="E60"/>
  <c r="D61"/>
  <c r="E61"/>
  <c r="D62"/>
  <c r="E62"/>
  <c r="D63"/>
  <c r="E63"/>
  <c r="D64"/>
  <c r="E64"/>
  <c r="D65"/>
  <c r="E65"/>
  <c r="D66"/>
  <c r="E66"/>
  <c r="D67"/>
  <c r="E67"/>
  <c r="D68"/>
  <c r="E68"/>
  <c r="E6"/>
  <c r="K3"/>
  <c r="AF69" l="1"/>
  <c r="AF70"/>
  <c r="AF71"/>
  <c r="AF72"/>
  <c r="AF73"/>
  <c r="AF74"/>
  <c r="AF75"/>
  <c r="AF76"/>
  <c r="AF77"/>
  <c r="AE72" l="1"/>
  <c r="AE73"/>
  <c r="AE74"/>
  <c r="E71"/>
  <c r="E72"/>
  <c r="E73"/>
  <c r="E74"/>
  <c r="E75"/>
  <c r="E76"/>
  <c r="E77"/>
  <c r="D72"/>
  <c r="D73"/>
  <c r="D74"/>
  <c r="D75"/>
  <c r="D76"/>
  <c r="D77"/>
  <c r="AE75"/>
  <c r="AE76"/>
  <c r="AH9" l="1"/>
  <c r="AH10"/>
  <c r="AH11"/>
  <c r="AH12"/>
  <c r="AH13"/>
  <c r="AH14"/>
  <c r="AH15"/>
  <c r="AH16"/>
  <c r="AH17"/>
  <c r="AH18"/>
  <c r="AH19"/>
  <c r="AH20"/>
  <c r="AH21"/>
  <c r="AH22"/>
  <c r="AH23"/>
  <c r="AH24"/>
  <c r="AH25"/>
  <c r="AH26"/>
  <c r="AH27"/>
  <c r="AH28"/>
  <c r="AH29"/>
  <c r="AH30"/>
  <c r="AH31"/>
  <c r="AH32"/>
  <c r="AH33"/>
  <c r="AC15" l="1"/>
  <c r="AE64"/>
  <c r="AF64" s="1"/>
  <c r="AC16"/>
  <c r="AB81"/>
  <c r="K5"/>
  <c r="AD78"/>
  <c r="AI33" s="1"/>
  <c r="AJ33" s="1"/>
  <c r="AC78"/>
  <c r="AI32" s="1"/>
  <c r="AJ32" s="1"/>
  <c r="AB78"/>
  <c r="AI31" s="1"/>
  <c r="AJ31" s="1"/>
  <c r="AA78"/>
  <c r="AI30" s="1"/>
  <c r="AJ30" s="1"/>
  <c r="Z78"/>
  <c r="AI29" s="1"/>
  <c r="AJ29" s="1"/>
  <c r="Y78"/>
  <c r="AI28" s="1"/>
  <c r="AJ28" s="1"/>
  <c r="F78"/>
  <c r="AI9" s="1"/>
  <c r="AJ9" s="1"/>
  <c r="F34"/>
  <c r="B12" i="4"/>
  <c r="E4" i="1"/>
  <c r="E3"/>
  <c r="AE39"/>
  <c r="AF39" s="1"/>
  <c r="AE40"/>
  <c r="AF40" s="1"/>
  <c r="AE41"/>
  <c r="AF41" s="1"/>
  <c r="AE42"/>
  <c r="AF42" s="1"/>
  <c r="AE43"/>
  <c r="AF43" s="1"/>
  <c r="AE44"/>
  <c r="AF44" s="1"/>
  <c r="AE45"/>
  <c r="AF45" s="1"/>
  <c r="AE46"/>
  <c r="AF46" s="1"/>
  <c r="AE47"/>
  <c r="AF47" s="1"/>
  <c r="AE48"/>
  <c r="AF48" s="1"/>
  <c r="AE49"/>
  <c r="AF49" s="1"/>
  <c r="AE50"/>
  <c r="AF50" s="1"/>
  <c r="AE51"/>
  <c r="AF51" s="1"/>
  <c r="AE52"/>
  <c r="AF52" s="1"/>
  <c r="AE53"/>
  <c r="AF53" s="1"/>
  <c r="AE54"/>
  <c r="AF54" s="1"/>
  <c r="AE55"/>
  <c r="AF55" s="1"/>
  <c r="AE56"/>
  <c r="AF56" s="1"/>
  <c r="AE57"/>
  <c r="AF57" s="1"/>
  <c r="AE58"/>
  <c r="AF58" s="1"/>
  <c r="AE59"/>
  <c r="AF59" s="1"/>
  <c r="AE60"/>
  <c r="AF60" s="1"/>
  <c r="AE61"/>
  <c r="AF61" s="1"/>
  <c r="AE62"/>
  <c r="AF62" s="1"/>
  <c r="AE63"/>
  <c r="AF63" s="1"/>
  <c r="AE65"/>
  <c r="AF65" s="1"/>
  <c r="AE66"/>
  <c r="AF66" s="1"/>
  <c r="AE67"/>
  <c r="AF67" s="1"/>
  <c r="AE68"/>
  <c r="AF68" s="1"/>
  <c r="AE69"/>
  <c r="AE70"/>
  <c r="AE71"/>
  <c r="AE77"/>
  <c r="AE38"/>
  <c r="AF38" s="1"/>
  <c r="D69"/>
  <c r="E69"/>
  <c r="D70"/>
  <c r="E70"/>
  <c r="D71"/>
  <c r="G78"/>
  <c r="AI10" s="1"/>
  <c r="AJ10" s="1"/>
  <c r="H78"/>
  <c r="AI11" s="1"/>
  <c r="AJ11" s="1"/>
  <c r="I78"/>
  <c r="AI12" s="1"/>
  <c r="AJ12" s="1"/>
  <c r="J78"/>
  <c r="AI13" s="1"/>
  <c r="AJ13" s="1"/>
  <c r="K78"/>
  <c r="AI14" s="1"/>
  <c r="AJ14" s="1"/>
  <c r="L78"/>
  <c r="AI15" s="1"/>
  <c r="AJ15" s="1"/>
  <c r="M78"/>
  <c r="AI16" s="1"/>
  <c r="AJ16" s="1"/>
  <c r="N78"/>
  <c r="AI17" s="1"/>
  <c r="AJ17" s="1"/>
  <c r="O78"/>
  <c r="AI18" s="1"/>
  <c r="AJ18" s="1"/>
  <c r="P78"/>
  <c r="AI19" s="1"/>
  <c r="AJ19" s="1"/>
  <c r="Q78"/>
  <c r="AI20" s="1"/>
  <c r="AJ20" s="1"/>
  <c r="R78"/>
  <c r="AI21" s="1"/>
  <c r="AJ21" s="1"/>
  <c r="S78"/>
  <c r="AI22" s="1"/>
  <c r="AJ22" s="1"/>
  <c r="T78"/>
  <c r="AI23" s="1"/>
  <c r="AJ23" s="1"/>
  <c r="U78"/>
  <c r="AI24" s="1"/>
  <c r="AJ24" s="1"/>
  <c r="V78"/>
  <c r="AI25" s="1"/>
  <c r="AJ25" s="1"/>
  <c r="W78"/>
  <c r="AI26" s="1"/>
  <c r="AJ26" s="1"/>
  <c r="X78"/>
  <c r="AI27" s="1"/>
  <c r="AJ27" s="1"/>
  <c r="R7" l="1"/>
  <c r="O9"/>
  <c r="O10"/>
  <c r="O13"/>
  <c r="O11"/>
  <c r="O12"/>
  <c r="O15"/>
  <c r="O16" l="1"/>
  <c r="AD5" s="1"/>
</calcChain>
</file>

<file path=xl/sharedStrings.xml><?xml version="1.0" encoding="utf-8"?>
<sst xmlns="http://schemas.openxmlformats.org/spreadsheetml/2006/main" count="74" uniqueCount="60">
  <si>
    <t>ÖĞRENCİNİN</t>
  </si>
  <si>
    <t>SORULAR</t>
  </si>
  <si>
    <t>SONUÇ</t>
  </si>
  <si>
    <t>SIRA
NO</t>
  </si>
  <si>
    <t>OKUL
 NO</t>
  </si>
  <si>
    <t>ADI VE SOYADI</t>
  </si>
  <si>
    <t>PUAN</t>
  </si>
  <si>
    <t>SORULARA GÖRE BAŞARI (%)</t>
  </si>
  <si>
    <t>TOPLAM</t>
  </si>
  <si>
    <t>SINAV ANALİZİ</t>
  </si>
  <si>
    <t>Alınan puanların ortalaması</t>
  </si>
  <si>
    <t>SINAVIN DEĞERLENDİRİLMESİ</t>
  </si>
  <si>
    <t xml:space="preserve">Okul </t>
  </si>
  <si>
    <t xml:space="preserve">Öğretim Yılı </t>
  </si>
  <si>
    <t xml:space="preserve">Dönem </t>
  </si>
  <si>
    <t xml:space="preserve">Sınıf </t>
  </si>
  <si>
    <t>Puan</t>
  </si>
  <si>
    <t>GRAFİK ANALİZ</t>
  </si>
  <si>
    <t>Yapılan sınavda sınıfın genel başarı yüzdesi</t>
  </si>
  <si>
    <t>olmuştur.</t>
  </si>
  <si>
    <t>Soruların ilgili olduğu konular</t>
  </si>
  <si>
    <t>SORU ANALİZİ VE SINAV BAŞARI DEĞERLENDİRMESİ</t>
  </si>
  <si>
    <t>Başarının düşük olduğu bu konular sınıfta ilan edildi. Sınav soruları  sınıfta çözüldü. Özellikle bu konular üzerinde ayrıntılı olarak açıklama yapıldı. Yapılan hatalar vurgulandı.</t>
  </si>
  <si>
    <t>Sınıf</t>
  </si>
  <si>
    <t>Ders</t>
  </si>
  <si>
    <t>Öğretmen</t>
  </si>
  <si>
    <t>Okul</t>
  </si>
  <si>
    <t>Öğretim Yılı</t>
  </si>
  <si>
    <t>Bilgileri Doldurunuz.</t>
  </si>
  <si>
    <t>Branşı</t>
  </si>
  <si>
    <t>Buraya dokunmayınız. Yazıcıda bu kısım çıkmaz.Formüller için gereklidir. Sakın Silmeyin…</t>
  </si>
  <si>
    <t>Sınav No</t>
  </si>
  <si>
    <t>Okul Müdürü</t>
  </si>
  <si>
    <t>Sınıfın Başarı Yüzdesi</t>
  </si>
  <si>
    <t>Aşağıda belirtilen konularda başarı oranı %50 nin altında kalmıştır.</t>
  </si>
  <si>
    <t>SIRA NO</t>
  </si>
  <si>
    <t>OKUL NO</t>
  </si>
  <si>
    <t>Adım 1 : Aşağıdaki tabloda Sarı renkli bölmeyi kendinize göre düzenleyin.</t>
  </si>
  <si>
    <t xml:space="preserve">Adım 3 : Aşağıdaki sınavlardan düzenlemek istediğiniz sınava gidin ve sarı renkli alanlara gerekli bilgileri giriniz. Diğer alanlara dokunmayınız. </t>
  </si>
  <si>
    <t xml:space="preserve"> : </t>
  </si>
  <si>
    <t xml:space="preserve"> : 1.Dönem</t>
  </si>
  <si>
    <t xml:space="preserve"> : 1.Sınav</t>
  </si>
  <si>
    <t>Adım 2 : Aşağıdaki tabloda öğrenci no ve isim soyisimleri giriniz.</t>
  </si>
  <si>
    <t>ŞÜ MUSTAFA ŞİMŞEK ORTAOKULU</t>
  </si>
  <si>
    <t>2023-2024</t>
  </si>
  <si>
    <t>Yavuz GÜNAY</t>
  </si>
  <si>
    <t>Algoritma kavramı</t>
  </si>
  <si>
    <t>Verilen probleme uygun çözüm önerisi</t>
  </si>
  <si>
    <t>Problem için algoritma oluşturma</t>
  </si>
  <si>
    <t>Matematik ve bilgisayar bilimi ilişkisi</t>
  </si>
  <si>
    <t>Programlama temel kavramlar</t>
  </si>
  <si>
    <t>Blok tabanlı programlama</t>
  </si>
  <si>
    <t>Problem çözümünde operatörler</t>
  </si>
  <si>
    <t>Günlük hayatta problem çözümü</t>
  </si>
  <si>
    <r>
      <rPr>
        <b/>
        <sz val="10"/>
        <rFont val="Tahoma"/>
        <family val="2"/>
        <charset val="162"/>
      </rPr>
      <t>55-69</t>
    </r>
    <r>
      <rPr>
        <sz val="10"/>
        <rFont val="Tahoma"/>
        <family val="2"/>
        <charset val="162"/>
      </rPr>
      <t xml:space="preserve"> alan öğrenci sayısı</t>
    </r>
  </si>
  <si>
    <r>
      <rPr>
        <b/>
        <sz val="10"/>
        <rFont val="Tahoma"/>
        <family val="2"/>
        <charset val="162"/>
      </rPr>
      <t>70-84</t>
    </r>
    <r>
      <rPr>
        <sz val="10"/>
        <rFont val="Tahoma"/>
        <family val="2"/>
        <charset val="162"/>
      </rPr>
      <t xml:space="preserve"> alan öğrenci sayısı</t>
    </r>
  </si>
  <si>
    <r>
      <rPr>
        <b/>
        <sz val="10"/>
        <rFont val="Tahoma"/>
        <family val="2"/>
        <charset val="162"/>
      </rPr>
      <t>85-100</t>
    </r>
    <r>
      <rPr>
        <sz val="10"/>
        <rFont val="Tahoma"/>
        <family val="2"/>
        <charset val="162"/>
      </rPr>
      <t xml:space="preserve"> alan öğrenci sayısı</t>
    </r>
  </si>
  <si>
    <r>
      <rPr>
        <b/>
        <sz val="10"/>
        <rFont val="Tahoma"/>
        <family val="2"/>
        <charset val="162"/>
      </rPr>
      <t>0-44</t>
    </r>
    <r>
      <rPr>
        <sz val="10"/>
        <rFont val="Tahoma"/>
        <family val="2"/>
        <charset val="162"/>
      </rPr>
      <t xml:space="preserve"> alan öğrenci sayısı</t>
    </r>
  </si>
  <si>
    <r>
      <rPr>
        <b/>
        <sz val="10"/>
        <rFont val="Tahoma"/>
        <family val="2"/>
        <charset val="162"/>
      </rPr>
      <t>45-54</t>
    </r>
    <r>
      <rPr>
        <sz val="10"/>
        <rFont val="Tahoma"/>
        <family val="2"/>
        <charset val="162"/>
      </rPr>
      <t xml:space="preserve"> alan öğrenci sayısı</t>
    </r>
  </si>
  <si>
    <t>ŞEHİT ÜSTEĞMEN ORTAOKULU SORU ANALİZİ SINAV BAŞARI DEĞERLENDİRMESİ</t>
  </si>
</sst>
</file>

<file path=xl/styles.xml><?xml version="1.0" encoding="utf-8"?>
<styleSheet xmlns="http://schemas.openxmlformats.org/spreadsheetml/2006/main">
  <numFmts count="2">
    <numFmt numFmtId="164" formatCode="%0"/>
    <numFmt numFmtId="165" formatCode="dd/mm/yyyy;@"/>
  </numFmts>
  <fonts count="25">
    <font>
      <sz val="10"/>
      <name val="Arial Tur"/>
      <charset val="162"/>
    </font>
    <font>
      <b/>
      <sz val="10"/>
      <name val="Tahoma"/>
      <family val="2"/>
      <charset val="162"/>
    </font>
    <font>
      <b/>
      <sz val="8"/>
      <name val="Tahoma"/>
      <family val="2"/>
      <charset val="162"/>
    </font>
    <font>
      <sz val="10"/>
      <name val="Tahoma"/>
      <family val="2"/>
      <charset val="162"/>
    </font>
    <font>
      <sz val="11"/>
      <name val="Times New Roman"/>
      <family val="1"/>
      <charset val="162"/>
    </font>
    <font>
      <b/>
      <sz val="16"/>
      <name val="Times New Roman"/>
      <family val="1"/>
      <charset val="162"/>
    </font>
    <font>
      <b/>
      <sz val="10"/>
      <name val="Arial Tur"/>
      <charset val="162"/>
    </font>
    <font>
      <sz val="9"/>
      <name val="Tahoma"/>
      <family val="2"/>
      <charset val="162"/>
    </font>
    <font>
      <b/>
      <sz val="11"/>
      <name val="Tahoma"/>
      <family val="2"/>
      <charset val="162"/>
    </font>
    <font>
      <b/>
      <sz val="11"/>
      <name val="Times New Roman"/>
      <family val="1"/>
      <charset val="162"/>
    </font>
    <font>
      <u/>
      <sz val="10"/>
      <color theme="10"/>
      <name val="Arial Tur"/>
      <charset val="162"/>
    </font>
    <font>
      <sz val="10"/>
      <color rgb="FFFF0000"/>
      <name val="Arial Tur"/>
      <charset val="162"/>
    </font>
    <font>
      <b/>
      <sz val="12"/>
      <color rgb="FF002060"/>
      <name val="Arial Tur"/>
      <charset val="162"/>
    </font>
    <font>
      <sz val="14"/>
      <color rgb="FF0070C0"/>
      <name val="Arial Tur"/>
      <charset val="162"/>
    </font>
    <font>
      <b/>
      <sz val="11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sz val="11"/>
      <color rgb="FFC00000"/>
      <name val="Arial Tur"/>
      <charset val="162"/>
    </font>
    <font>
      <b/>
      <sz val="12"/>
      <name val="Arial Tur"/>
      <charset val="162"/>
    </font>
    <font>
      <b/>
      <sz val="10"/>
      <color theme="1"/>
      <name val="Arial Tur"/>
      <charset val="162"/>
    </font>
    <font>
      <b/>
      <u/>
      <sz val="10"/>
      <color theme="3"/>
      <name val="Arial Tur"/>
      <charset val="162"/>
    </font>
    <font>
      <b/>
      <sz val="9"/>
      <name val="Tahoma"/>
      <family val="2"/>
      <charset val="162"/>
    </font>
    <font>
      <b/>
      <sz val="11"/>
      <color theme="0"/>
      <name val="Calibri"/>
      <family val="2"/>
      <charset val="162"/>
      <scheme val="minor"/>
    </font>
    <font>
      <sz val="10"/>
      <name val="Verdana"/>
      <family val="2"/>
    </font>
    <font>
      <sz val="9"/>
      <color indexed="8"/>
      <name val="Palatino Linotype"/>
      <family val="1"/>
      <charset val="162"/>
    </font>
    <font>
      <b/>
      <sz val="10"/>
      <color theme="0"/>
      <name val="Tahoma"/>
      <family val="2"/>
      <charset val="162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155">
    <xf numFmtId="0" fontId="0" fillId="0" borderId="0" xfId="0"/>
    <xf numFmtId="0" fontId="0" fillId="0" borderId="0" xfId="0" applyFill="1" applyProtection="1"/>
    <xf numFmtId="0" fontId="0" fillId="0" borderId="0" xfId="0" applyFill="1"/>
    <xf numFmtId="0" fontId="1" fillId="0" borderId="0" xfId="0" applyFont="1" applyFill="1" applyProtection="1"/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/>
    </xf>
    <xf numFmtId="0" fontId="0" fillId="0" borderId="0" xfId="0" applyFill="1" applyBorder="1"/>
    <xf numFmtId="0" fontId="11" fillId="0" borderId="0" xfId="0" applyFont="1" applyFill="1" applyAlignment="1">
      <alignment horizontal="center"/>
    </xf>
    <xf numFmtId="0" fontId="0" fillId="0" borderId="0" xfId="0" applyProtection="1"/>
    <xf numFmtId="0" fontId="0" fillId="3" borderId="0" xfId="0" applyFill="1" applyAlignment="1">
      <alignment horizontal="left"/>
    </xf>
    <xf numFmtId="0" fontId="0" fillId="3" borderId="0" xfId="0" applyFill="1"/>
    <xf numFmtId="1" fontId="0" fillId="3" borderId="0" xfId="0" applyNumberFormat="1" applyFont="1" applyFill="1" applyAlignment="1">
      <alignment horizontal="left"/>
    </xf>
    <xf numFmtId="1" fontId="0" fillId="3" borderId="0" xfId="0" applyNumberFormat="1" applyFill="1"/>
    <xf numFmtId="0" fontId="0" fillId="3" borderId="0" xfId="0" applyFont="1" applyFill="1" applyAlignment="1">
      <alignment horizontal="left"/>
    </xf>
    <xf numFmtId="0" fontId="1" fillId="0" borderId="2" xfId="0" applyFont="1" applyFill="1" applyBorder="1" applyAlignment="1" applyProtection="1">
      <alignment horizontal="center" vertical="center" wrapText="1"/>
    </xf>
    <xf numFmtId="0" fontId="0" fillId="3" borderId="2" xfId="0" applyFill="1" applyBorder="1" applyAlignment="1" applyProtection="1">
      <alignment vertical="center"/>
      <protection locked="0"/>
    </xf>
    <xf numFmtId="1" fontId="3" fillId="4" borderId="2" xfId="0" applyNumberFormat="1" applyFont="1" applyFill="1" applyBorder="1" applyAlignment="1" applyProtection="1">
      <alignment horizontal="center" vertical="center"/>
      <protection locked="0"/>
    </xf>
    <xf numFmtId="0" fontId="3" fillId="4" borderId="2" xfId="0" applyFont="1" applyFill="1" applyBorder="1" applyAlignment="1" applyProtection="1">
      <alignment horizontal="center" vertical="center" wrapText="1"/>
      <protection locked="0"/>
    </xf>
    <xf numFmtId="0" fontId="3" fillId="4" borderId="2" xfId="0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Border="1" applyProtection="1"/>
    <xf numFmtId="0" fontId="1" fillId="0" borderId="0" xfId="0" applyFont="1" applyFill="1" applyBorder="1" applyProtection="1"/>
    <xf numFmtId="0" fontId="1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 wrapText="1"/>
    </xf>
    <xf numFmtId="0" fontId="2" fillId="2" borderId="3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0" borderId="5" xfId="0" applyFont="1" applyFill="1" applyBorder="1" applyAlignment="1" applyProtection="1">
      <alignment horizontal="center" vertical="center" wrapText="1"/>
    </xf>
    <xf numFmtId="0" fontId="1" fillId="0" borderId="6" xfId="0" applyFont="1" applyFill="1" applyBorder="1" applyAlignment="1" applyProtection="1">
      <alignment vertical="top"/>
    </xf>
    <xf numFmtId="0" fontId="1" fillId="0" borderId="0" xfId="0" applyFont="1" applyFill="1" applyBorder="1" applyAlignment="1" applyProtection="1">
      <alignment vertical="top"/>
    </xf>
    <xf numFmtId="0" fontId="1" fillId="0" borderId="7" xfId="0" applyFont="1" applyFill="1" applyBorder="1" applyAlignment="1" applyProtection="1">
      <alignment vertical="top"/>
    </xf>
    <xf numFmtId="0" fontId="1" fillId="0" borderId="8" xfId="0" applyFont="1" applyFill="1" applyBorder="1" applyAlignment="1" applyProtection="1">
      <alignment vertical="top"/>
    </xf>
    <xf numFmtId="0" fontId="1" fillId="0" borderId="9" xfId="0" applyFont="1" applyFill="1" applyBorder="1" applyAlignment="1" applyProtection="1">
      <alignment vertical="top"/>
    </xf>
    <xf numFmtId="0" fontId="1" fillId="0" borderId="10" xfId="0" applyFont="1" applyFill="1" applyBorder="1" applyAlignment="1" applyProtection="1">
      <alignment vertical="top"/>
    </xf>
    <xf numFmtId="0" fontId="1" fillId="0" borderId="5" xfId="0" applyFont="1" applyFill="1" applyBorder="1" applyAlignment="1" applyProtection="1">
      <alignment horizontal="center" vertical="center" shrinkToFit="1"/>
    </xf>
    <xf numFmtId="0" fontId="3" fillId="4" borderId="11" xfId="0" applyFont="1" applyFill="1" applyBorder="1" applyAlignment="1" applyProtection="1">
      <alignment horizontal="center" vertical="center" shrinkToFit="1"/>
      <protection locked="0"/>
    </xf>
    <xf numFmtId="0" fontId="1" fillId="0" borderId="12" xfId="0" applyFont="1" applyFill="1" applyBorder="1" applyAlignment="1" applyProtection="1">
      <alignment horizontal="center" vertical="center" shrinkToFit="1"/>
    </xf>
    <xf numFmtId="165" fontId="0" fillId="0" borderId="0" xfId="0" applyNumberFormat="1" applyFill="1" applyAlignment="1" applyProtection="1"/>
    <xf numFmtId="0" fontId="0" fillId="0" borderId="0" xfId="0" applyFill="1" applyAlignment="1"/>
    <xf numFmtId="0" fontId="0" fillId="0" borderId="0" xfId="0" applyFill="1" applyAlignment="1" applyProtection="1"/>
    <xf numFmtId="0" fontId="1" fillId="0" borderId="2" xfId="0" applyNumberFormat="1" applyFont="1" applyFill="1" applyBorder="1" applyAlignment="1" applyProtection="1">
      <alignment horizontal="center" vertical="center"/>
    </xf>
    <xf numFmtId="0" fontId="1" fillId="0" borderId="11" xfId="0" applyNumberFormat="1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left" vertical="center" wrapText="1" indent="1"/>
    </xf>
    <xf numFmtId="0" fontId="1" fillId="5" borderId="2" xfId="0" applyFont="1" applyFill="1" applyBorder="1" applyAlignment="1" applyProtection="1">
      <alignment horizontal="left" vertical="center" wrapText="1"/>
    </xf>
    <xf numFmtId="0" fontId="6" fillId="5" borderId="2" xfId="0" applyFont="1" applyFill="1" applyBorder="1" applyAlignment="1" applyProtection="1">
      <alignment horizontal="left" vertical="center"/>
    </xf>
    <xf numFmtId="0" fontId="4" fillId="0" borderId="7" xfId="0" applyFont="1" applyFill="1" applyBorder="1" applyAlignment="1" applyProtection="1">
      <alignment vertical="top" wrapText="1" readingOrder="1"/>
    </xf>
    <xf numFmtId="0" fontId="4" fillId="0" borderId="6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 wrapText="1"/>
    </xf>
    <xf numFmtId="0" fontId="4" fillId="0" borderId="8" xfId="0" applyFont="1" applyFill="1" applyBorder="1" applyAlignment="1" applyProtection="1">
      <alignment vertical="center" wrapText="1"/>
    </xf>
    <xf numFmtId="0" fontId="4" fillId="0" borderId="9" xfId="0" applyFont="1" applyFill="1" applyBorder="1" applyAlignment="1" applyProtection="1">
      <alignment vertical="center" wrapText="1"/>
    </xf>
    <xf numFmtId="1" fontId="1" fillId="0" borderId="13" xfId="0" applyNumberFormat="1" applyFont="1" applyFill="1" applyBorder="1" applyAlignment="1" applyProtection="1">
      <alignment horizontal="center" vertical="center"/>
    </xf>
    <xf numFmtId="0" fontId="1" fillId="0" borderId="14" xfId="0" applyFont="1" applyFill="1" applyBorder="1" applyAlignment="1" applyProtection="1">
      <alignment horizontal="center" vertical="center" wrapText="1"/>
    </xf>
    <xf numFmtId="0" fontId="3" fillId="0" borderId="15" xfId="0" applyFont="1" applyFill="1" applyBorder="1" applyAlignment="1" applyProtection="1">
      <alignment horizontal="left" vertical="center" wrapText="1" indent="1"/>
    </xf>
    <xf numFmtId="1" fontId="3" fillId="4" borderId="15" xfId="0" applyNumberFormat="1" applyFont="1" applyFill="1" applyBorder="1" applyAlignment="1" applyProtection="1">
      <alignment horizontal="center" vertical="center"/>
      <protection locked="0"/>
    </xf>
    <xf numFmtId="0" fontId="1" fillId="0" borderId="15" xfId="0" applyNumberFormat="1" applyFont="1" applyFill="1" applyBorder="1" applyAlignment="1" applyProtection="1">
      <alignment horizontal="center" vertical="center"/>
    </xf>
    <xf numFmtId="0" fontId="1" fillId="0" borderId="4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left" vertical="center" wrapText="1" indent="1"/>
    </xf>
    <xf numFmtId="1" fontId="3" fillId="4" borderId="1" xfId="0" applyNumberFormat="1" applyFont="1" applyFill="1" applyBorder="1" applyAlignment="1" applyProtection="1">
      <alignment horizontal="center" vertical="center"/>
      <protection locked="0"/>
    </xf>
    <xf numFmtId="0" fontId="0" fillId="5" borderId="2" xfId="0" applyFont="1" applyFill="1" applyBorder="1" applyAlignment="1">
      <alignment horizontal="left" vertical="center"/>
    </xf>
    <xf numFmtId="0" fontId="0" fillId="5" borderId="2" xfId="0" applyFill="1" applyBorder="1" applyAlignment="1" applyProtection="1">
      <alignment horizontal="left" vertical="center"/>
    </xf>
    <xf numFmtId="0" fontId="17" fillId="0" borderId="0" xfId="0" applyFont="1" applyAlignment="1" applyProtection="1">
      <alignment vertical="center" wrapText="1"/>
    </xf>
    <xf numFmtId="0" fontId="20" fillId="2" borderId="2" xfId="0" applyFont="1" applyFill="1" applyBorder="1" applyAlignment="1" applyProtection="1">
      <alignment horizontal="center" vertical="center" wrapText="1"/>
    </xf>
    <xf numFmtId="0" fontId="0" fillId="0" borderId="2" xfId="0" applyBorder="1" applyProtection="1">
      <protection locked="0"/>
    </xf>
    <xf numFmtId="0" fontId="22" fillId="0" borderId="2" xfId="0" applyFont="1" applyBorder="1" applyProtection="1">
      <protection locked="0"/>
    </xf>
    <xf numFmtId="0" fontId="24" fillId="0" borderId="11" xfId="0" applyNumberFormat="1" applyFont="1" applyFill="1" applyBorder="1" applyAlignment="1" applyProtection="1">
      <alignment horizontal="center" vertical="center"/>
    </xf>
    <xf numFmtId="1" fontId="23" fillId="0" borderId="0" xfId="0" applyNumberFormat="1" applyFont="1" applyAlignment="1">
      <alignment horizontal="left" vertical="top"/>
    </xf>
    <xf numFmtId="0" fontId="6" fillId="0" borderId="0" xfId="0" applyFont="1" applyAlignment="1" applyProtection="1">
      <alignment horizontal="left" vertical="center"/>
    </xf>
    <xf numFmtId="0" fontId="6" fillId="0" borderId="0" xfId="0" applyFont="1" applyAlignment="1" applyProtection="1">
      <alignment horizontal="left" wrapText="1"/>
    </xf>
    <xf numFmtId="0" fontId="18" fillId="0" borderId="0" xfId="0" applyFont="1" applyFill="1" applyBorder="1" applyAlignment="1" applyProtection="1">
      <alignment horizontal="center"/>
    </xf>
    <xf numFmtId="0" fontId="19" fillId="0" borderId="0" xfId="1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center"/>
    </xf>
    <xf numFmtId="0" fontId="20" fillId="2" borderId="2" xfId="0" applyFont="1" applyFill="1" applyBorder="1" applyAlignment="1" applyProtection="1">
      <alignment horizontal="center" vertical="center"/>
    </xf>
    <xf numFmtId="0" fontId="13" fillId="0" borderId="16" xfId="0" applyFont="1" applyBorder="1" applyAlignment="1" applyProtection="1">
      <alignment horizontal="center"/>
    </xf>
    <xf numFmtId="0" fontId="6" fillId="0" borderId="30" xfId="0" applyFont="1" applyBorder="1" applyAlignment="1" applyProtection="1">
      <alignment horizontal="center"/>
    </xf>
    <xf numFmtId="0" fontId="17" fillId="0" borderId="0" xfId="0" applyFont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horizontal="center" vertical="center"/>
    </xf>
    <xf numFmtId="0" fontId="10" fillId="0" borderId="0" xfId="1" applyFill="1" applyBorder="1" applyAlignment="1" applyProtection="1">
      <alignment horizontal="center"/>
    </xf>
    <xf numFmtId="0" fontId="12" fillId="5" borderId="2" xfId="0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left" vertical="center"/>
    </xf>
    <xf numFmtId="0" fontId="4" fillId="4" borderId="6" xfId="0" applyFont="1" applyFill="1" applyBorder="1" applyAlignment="1" applyProtection="1">
      <alignment horizontal="left" vertical="top" wrapText="1" indent="1" shrinkToFit="1" readingOrder="1"/>
      <protection locked="0"/>
    </xf>
    <xf numFmtId="0" fontId="4" fillId="4" borderId="0" xfId="0" applyFont="1" applyFill="1" applyBorder="1" applyAlignment="1" applyProtection="1">
      <alignment horizontal="left" vertical="top" wrapText="1" indent="1" shrinkToFit="1" readingOrder="1"/>
      <protection locked="0"/>
    </xf>
    <xf numFmtId="0" fontId="4" fillId="4" borderId="7" xfId="0" applyFont="1" applyFill="1" applyBorder="1" applyAlignment="1" applyProtection="1">
      <alignment horizontal="left" vertical="top" wrapText="1" indent="1" shrinkToFit="1" readingOrder="1"/>
      <protection locked="0"/>
    </xf>
    <xf numFmtId="1" fontId="1" fillId="0" borderId="2" xfId="0" applyNumberFormat="1" applyFont="1" applyFill="1" applyBorder="1" applyAlignment="1" applyProtection="1">
      <alignment horizontal="center" vertical="center"/>
    </xf>
    <xf numFmtId="1" fontId="1" fillId="0" borderId="11" xfId="0" applyNumberFormat="1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 applyProtection="1">
      <alignment horizontal="left" vertical="center" indent="1"/>
    </xf>
    <xf numFmtId="0" fontId="3" fillId="0" borderId="2" xfId="0" applyFont="1" applyFill="1" applyBorder="1" applyAlignment="1" applyProtection="1">
      <alignment horizontal="left" vertical="center" indent="1"/>
    </xf>
    <xf numFmtId="0" fontId="0" fillId="0" borderId="0" xfId="0" applyFill="1" applyAlignment="1">
      <alignment horizontal="center"/>
    </xf>
    <xf numFmtId="0" fontId="4" fillId="0" borderId="0" xfId="0" applyFont="1" applyFill="1" applyBorder="1" applyAlignment="1" applyProtection="1">
      <alignment horizontal="center" vertical="center" shrinkToFit="1"/>
    </xf>
    <xf numFmtId="0" fontId="4" fillId="0" borderId="7" xfId="0" applyFont="1" applyFill="1" applyBorder="1" applyAlignment="1" applyProtection="1">
      <alignment horizontal="center" vertical="center" shrinkToFit="1"/>
    </xf>
    <xf numFmtId="0" fontId="4" fillId="0" borderId="9" xfId="0" applyFont="1" applyFill="1" applyBorder="1" applyAlignment="1" applyProtection="1">
      <alignment horizontal="center" vertical="center" shrinkToFit="1"/>
    </xf>
    <xf numFmtId="0" fontId="4" fillId="0" borderId="10" xfId="0" applyFont="1" applyFill="1" applyBorder="1" applyAlignment="1" applyProtection="1">
      <alignment horizontal="center" vertical="center" shrinkToFit="1"/>
    </xf>
    <xf numFmtId="0" fontId="0" fillId="0" borderId="0" xfId="0" applyFill="1" applyAlignment="1" applyProtection="1">
      <alignment horizontal="center"/>
      <protection locked="0"/>
    </xf>
    <xf numFmtId="0" fontId="1" fillId="0" borderId="19" xfId="0" applyFont="1" applyFill="1" applyBorder="1" applyAlignment="1" applyProtection="1">
      <alignment horizontal="center" vertical="top"/>
    </xf>
    <xf numFmtId="0" fontId="1" fillId="0" borderId="20" xfId="0" applyFont="1" applyFill="1" applyBorder="1" applyAlignment="1" applyProtection="1">
      <alignment horizontal="center" vertical="top"/>
    </xf>
    <xf numFmtId="0" fontId="1" fillId="0" borderId="21" xfId="0" applyFont="1" applyFill="1" applyBorder="1" applyAlignment="1" applyProtection="1">
      <alignment horizontal="center" vertical="top"/>
    </xf>
    <xf numFmtId="164" fontId="1" fillId="0" borderId="15" xfId="0" applyNumberFormat="1" applyFont="1" applyFill="1" applyBorder="1" applyAlignment="1" applyProtection="1">
      <alignment horizontal="center" vertical="center"/>
    </xf>
    <xf numFmtId="164" fontId="1" fillId="0" borderId="12" xfId="0" applyNumberFormat="1" applyFont="1" applyFill="1" applyBorder="1" applyAlignment="1" applyProtection="1">
      <alignment horizontal="center" vertical="center"/>
    </xf>
    <xf numFmtId="165" fontId="0" fillId="0" borderId="0" xfId="0" applyNumberFormat="1" applyFill="1" applyAlignment="1" applyProtection="1">
      <alignment horizontal="center"/>
    </xf>
    <xf numFmtId="0" fontId="14" fillId="2" borderId="18" xfId="0" applyFont="1" applyFill="1" applyBorder="1" applyAlignment="1" applyProtection="1">
      <alignment horizontal="center" vertical="center" textRotation="90"/>
    </xf>
    <xf numFmtId="0" fontId="14" fillId="2" borderId="2" xfId="0" applyFont="1" applyFill="1" applyBorder="1" applyAlignment="1" applyProtection="1">
      <alignment horizontal="center" vertical="center" textRotation="90"/>
    </xf>
    <xf numFmtId="0" fontId="21" fillId="6" borderId="21" xfId="0" applyFont="1" applyFill="1" applyBorder="1" applyAlignment="1" applyProtection="1">
      <alignment horizontal="center" vertical="center" textRotation="90"/>
    </xf>
    <xf numFmtId="0" fontId="21" fillId="6" borderId="22" xfId="0" applyFont="1" applyFill="1" applyBorder="1" applyAlignment="1" applyProtection="1">
      <alignment horizontal="center" vertical="center" textRotation="90"/>
    </xf>
    <xf numFmtId="0" fontId="8" fillId="2" borderId="18" xfId="0" applyFont="1" applyFill="1" applyBorder="1" applyAlignment="1" applyProtection="1">
      <alignment horizontal="center" vertical="center"/>
    </xf>
    <xf numFmtId="0" fontId="1" fillId="0" borderId="27" xfId="0" applyFont="1" applyFill="1" applyBorder="1" applyAlignment="1" applyProtection="1">
      <alignment horizontal="center" vertical="center"/>
    </xf>
    <xf numFmtId="0" fontId="1" fillId="0" borderId="28" xfId="0" applyFont="1" applyFill="1" applyBorder="1" applyAlignment="1" applyProtection="1">
      <alignment horizontal="center" vertical="center"/>
    </xf>
    <xf numFmtId="0" fontId="1" fillId="0" borderId="29" xfId="0" applyFont="1" applyFill="1" applyBorder="1" applyAlignment="1" applyProtection="1">
      <alignment horizontal="center" vertical="center"/>
    </xf>
    <xf numFmtId="2" fontId="1" fillId="0" borderId="2" xfId="0" applyNumberFormat="1" applyFont="1" applyFill="1" applyBorder="1" applyAlignment="1" applyProtection="1">
      <alignment horizontal="center" vertical="center"/>
    </xf>
    <xf numFmtId="2" fontId="1" fillId="0" borderId="11" xfId="0" applyNumberFormat="1" applyFont="1" applyFill="1" applyBorder="1" applyAlignment="1" applyProtection="1">
      <alignment horizontal="center" vertical="center"/>
    </xf>
    <xf numFmtId="0" fontId="3" fillId="4" borderId="2" xfId="0" applyFont="1" applyFill="1" applyBorder="1" applyAlignment="1" applyProtection="1">
      <alignment horizontal="left" vertical="center" indent="1" shrinkToFit="1"/>
      <protection locked="0"/>
    </xf>
    <xf numFmtId="0" fontId="7" fillId="0" borderId="14" xfId="0" applyFont="1" applyFill="1" applyBorder="1" applyAlignment="1" applyProtection="1">
      <alignment horizontal="left" vertical="center" indent="1"/>
    </xf>
    <xf numFmtId="0" fontId="7" fillId="0" borderId="15" xfId="0" applyFont="1" applyFill="1" applyBorder="1" applyAlignment="1" applyProtection="1">
      <alignment horizontal="left" vertical="center" indent="1"/>
    </xf>
    <xf numFmtId="0" fontId="1" fillId="0" borderId="23" xfId="0" applyFont="1" applyFill="1" applyBorder="1" applyAlignment="1" applyProtection="1">
      <alignment horizontal="center" vertical="center"/>
    </xf>
    <xf numFmtId="0" fontId="1" fillId="0" borderId="13" xfId="0" applyFont="1" applyFill="1" applyBorder="1" applyAlignment="1" applyProtection="1">
      <alignment horizontal="center" vertical="center"/>
    </xf>
    <xf numFmtId="0" fontId="8" fillId="2" borderId="17" xfId="0" applyFont="1" applyFill="1" applyBorder="1" applyAlignment="1" applyProtection="1">
      <alignment horizontal="center" vertical="center"/>
    </xf>
    <xf numFmtId="0" fontId="1" fillId="0" borderId="24" xfId="0" applyFont="1" applyFill="1" applyBorder="1" applyAlignment="1" applyProtection="1">
      <alignment horizontal="center" vertical="center" shrinkToFit="1"/>
    </xf>
    <xf numFmtId="0" fontId="1" fillId="0" borderId="25" xfId="0" applyFont="1" applyFill="1" applyBorder="1" applyAlignment="1" applyProtection="1">
      <alignment horizontal="center" vertical="center" shrinkToFit="1"/>
    </xf>
    <xf numFmtId="0" fontId="1" fillId="0" borderId="26" xfId="0" applyFont="1" applyFill="1" applyBorder="1" applyAlignment="1" applyProtection="1">
      <alignment horizontal="center" vertical="center" shrinkToFit="1"/>
    </xf>
    <xf numFmtId="0" fontId="14" fillId="0" borderId="9" xfId="0" applyFont="1" applyFill="1" applyBorder="1" applyAlignment="1" applyProtection="1">
      <alignment horizontal="right" vertical="center" shrinkToFit="1"/>
    </xf>
    <xf numFmtId="0" fontId="15" fillId="0" borderId="9" xfId="0" applyFont="1" applyFill="1" applyBorder="1" applyAlignment="1" applyProtection="1">
      <alignment horizontal="left" vertical="center" shrinkToFit="1"/>
    </xf>
    <xf numFmtId="0" fontId="15" fillId="0" borderId="10" xfId="0" applyFont="1" applyFill="1" applyBorder="1" applyAlignment="1" applyProtection="1">
      <alignment horizontal="left" vertical="center" shrinkToFit="1"/>
    </xf>
    <xf numFmtId="0" fontId="1" fillId="2" borderId="17" xfId="0" applyFont="1" applyFill="1" applyBorder="1" applyAlignment="1" applyProtection="1">
      <alignment horizontal="center" vertical="center"/>
    </xf>
    <xf numFmtId="0" fontId="1" fillId="2" borderId="18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4" fillId="0" borderId="20" xfId="0" applyFont="1" applyFill="1" applyBorder="1" applyAlignment="1" applyProtection="1">
      <alignment horizontal="right" vertical="center" shrinkToFit="1"/>
    </xf>
    <xf numFmtId="0" fontId="14" fillId="0" borderId="8" xfId="0" applyFont="1" applyFill="1" applyBorder="1" applyAlignment="1" applyProtection="1">
      <alignment horizontal="left" vertical="center" shrinkToFit="1"/>
    </xf>
    <xf numFmtId="0" fontId="14" fillId="0" borderId="9" xfId="0" applyFont="1" applyFill="1" applyBorder="1" applyAlignment="1" applyProtection="1">
      <alignment horizontal="left" vertical="center" shrinkToFit="1"/>
    </xf>
    <xf numFmtId="0" fontId="15" fillId="0" borderId="0" xfId="0" applyFont="1" applyFill="1" applyBorder="1" applyAlignment="1" applyProtection="1">
      <alignment horizontal="left" vertical="center" shrinkToFit="1"/>
    </xf>
    <xf numFmtId="0" fontId="8" fillId="2" borderId="17" xfId="0" applyFont="1" applyFill="1" applyBorder="1" applyAlignment="1" applyProtection="1">
      <alignment horizontal="center" vertical="center" wrapText="1"/>
    </xf>
    <xf numFmtId="0" fontId="8" fillId="2" borderId="18" xfId="0" applyFont="1" applyFill="1" applyBorder="1" applyAlignment="1" applyProtection="1">
      <alignment horizontal="center" vertical="center" wrapText="1"/>
    </xf>
    <xf numFmtId="0" fontId="15" fillId="0" borderId="7" xfId="0" applyFont="1" applyFill="1" applyBorder="1" applyAlignment="1" applyProtection="1">
      <alignment horizontal="left" vertical="center" shrinkToFit="1"/>
    </xf>
    <xf numFmtId="0" fontId="14" fillId="0" borderId="6" xfId="0" applyFont="1" applyFill="1" applyBorder="1" applyAlignment="1" applyProtection="1">
      <alignment horizontal="left" vertical="center" shrinkToFit="1"/>
    </xf>
    <xf numFmtId="0" fontId="14" fillId="0" borderId="0" xfId="0" applyFont="1" applyFill="1" applyBorder="1" applyAlignment="1" applyProtection="1">
      <alignment horizontal="left" vertical="center" shrinkToFit="1"/>
    </xf>
    <xf numFmtId="0" fontId="0" fillId="3" borderId="0" xfId="0" applyFill="1" applyAlignment="1">
      <alignment horizontal="center"/>
    </xf>
    <xf numFmtId="0" fontId="14" fillId="0" borderId="19" xfId="0" applyFont="1" applyFill="1" applyBorder="1" applyAlignment="1" applyProtection="1">
      <alignment horizontal="left" vertical="center" shrinkToFit="1"/>
    </xf>
    <xf numFmtId="0" fontId="14" fillId="0" borderId="20" xfId="0" applyFont="1" applyFill="1" applyBorder="1" applyAlignment="1" applyProtection="1">
      <alignment horizontal="left" vertical="center" shrinkToFit="1"/>
    </xf>
    <xf numFmtId="0" fontId="8" fillId="2" borderId="19" xfId="0" applyFont="1" applyFill="1" applyBorder="1" applyAlignment="1" applyProtection="1">
      <alignment horizontal="center" vertical="center"/>
    </xf>
    <xf numFmtId="0" fontId="8" fillId="2" borderId="20" xfId="0" applyFont="1" applyFill="1" applyBorder="1" applyAlignment="1" applyProtection="1">
      <alignment horizontal="center" vertical="center"/>
    </xf>
    <xf numFmtId="0" fontId="8" fillId="2" borderId="21" xfId="0" applyFont="1" applyFill="1" applyBorder="1" applyAlignment="1" applyProtection="1">
      <alignment horizontal="center" vertical="center"/>
    </xf>
    <xf numFmtId="0" fontId="8" fillId="2" borderId="8" xfId="0" applyFont="1" applyFill="1" applyBorder="1" applyAlignment="1" applyProtection="1">
      <alignment horizontal="center" vertical="center"/>
    </xf>
    <xf numFmtId="0" fontId="8" fillId="2" borderId="9" xfId="0" applyFont="1" applyFill="1" applyBorder="1" applyAlignment="1" applyProtection="1">
      <alignment horizontal="center" vertical="center"/>
    </xf>
    <xf numFmtId="0" fontId="8" fillId="2" borderId="10" xfId="0" applyFont="1" applyFill="1" applyBorder="1" applyAlignment="1" applyProtection="1">
      <alignment horizontal="center" vertical="center"/>
    </xf>
    <xf numFmtId="0" fontId="15" fillId="0" borderId="20" xfId="0" applyFont="1" applyFill="1" applyBorder="1" applyAlignment="1" applyProtection="1">
      <alignment horizontal="left" vertical="center" shrinkToFit="1"/>
    </xf>
    <xf numFmtId="164" fontId="1" fillId="0" borderId="20" xfId="0" applyNumberFormat="1" applyFont="1" applyFill="1" applyBorder="1" applyAlignment="1" applyProtection="1">
      <alignment horizontal="center" vertical="top" shrinkToFit="1" readingOrder="1"/>
    </xf>
    <xf numFmtId="0" fontId="16" fillId="3" borderId="0" xfId="0" applyFont="1" applyFill="1" applyAlignment="1">
      <alignment horizontal="center" vertical="center" wrapText="1"/>
    </xf>
    <xf numFmtId="0" fontId="10" fillId="3" borderId="0" xfId="1" applyFill="1" applyAlignment="1">
      <alignment horizontal="center"/>
    </xf>
    <xf numFmtId="0" fontId="5" fillId="0" borderId="0" xfId="0" applyFont="1" applyFill="1" applyBorder="1" applyAlignment="1" applyProtection="1">
      <alignment horizontal="center" vertical="center"/>
    </xf>
    <xf numFmtId="0" fontId="14" fillId="0" borderId="0" xfId="0" applyFont="1" applyFill="1" applyBorder="1" applyAlignment="1" applyProtection="1">
      <alignment horizontal="right" vertical="center" shrinkToFit="1"/>
    </xf>
    <xf numFmtId="0" fontId="15" fillId="0" borderId="21" xfId="0" applyFont="1" applyFill="1" applyBorder="1" applyAlignment="1" applyProtection="1">
      <alignment horizontal="left" vertical="center" shrinkToFit="1"/>
    </xf>
    <xf numFmtId="0" fontId="9" fillId="0" borderId="6" xfId="0" applyFont="1" applyFill="1" applyBorder="1" applyAlignment="1" applyProtection="1">
      <alignment horizontal="left" vertical="top" wrapText="1" shrinkToFit="1" readingOrder="1"/>
    </xf>
    <xf numFmtId="0" fontId="9" fillId="0" borderId="0" xfId="0" applyFont="1" applyFill="1" applyBorder="1" applyAlignment="1" applyProtection="1">
      <alignment horizontal="left" vertical="top" wrapText="1" shrinkToFit="1" readingOrder="1"/>
    </xf>
    <xf numFmtId="0" fontId="9" fillId="0" borderId="7" xfId="0" applyFont="1" applyFill="1" applyBorder="1" applyAlignment="1" applyProtection="1">
      <alignment horizontal="left" vertical="top" wrapText="1" shrinkToFit="1" readingOrder="1"/>
    </xf>
    <xf numFmtId="0" fontId="4" fillId="0" borderId="19" xfId="0" applyFont="1" applyFill="1" applyBorder="1" applyAlignment="1" applyProtection="1">
      <alignment horizontal="center" vertical="top" wrapText="1" readingOrder="1"/>
    </xf>
    <xf numFmtId="0" fontId="4" fillId="0" borderId="20" xfId="0" applyFont="1" applyFill="1" applyBorder="1" applyAlignment="1" applyProtection="1">
      <alignment horizontal="center" vertical="top" wrapText="1" readingOrder="1"/>
    </xf>
    <xf numFmtId="0" fontId="4" fillId="0" borderId="6" xfId="0" applyFont="1" applyFill="1" applyBorder="1" applyAlignment="1" applyProtection="1">
      <alignment horizontal="left" vertical="top" wrapText="1" indent="1" readingOrder="1"/>
    </xf>
    <xf numFmtId="0" fontId="4" fillId="0" borderId="0" xfId="0" applyFont="1" applyFill="1" applyBorder="1" applyAlignment="1" applyProtection="1">
      <alignment horizontal="left" vertical="top" wrapText="1" indent="1" readingOrder="1"/>
    </xf>
    <xf numFmtId="0" fontId="4" fillId="0" borderId="7" xfId="0" applyFont="1" applyFill="1" applyBorder="1" applyAlignment="1" applyProtection="1">
      <alignment horizontal="left" vertical="top" wrapText="1" indent="1" readingOrder="1"/>
    </xf>
  </cellXfs>
  <cellStyles count="2">
    <cellStyle name="Köprü" xfId="1" builtinId="8"/>
    <cellStyle name="Normal" xfId="0" builtinId="0"/>
  </cellStyles>
  <dxfs count="4">
    <dxf>
      <font>
        <b/>
        <i val="0"/>
        <color rgb="FFC00000"/>
      </font>
      <fill>
        <patternFill>
          <bgColor rgb="FFFFFF00"/>
        </patternFill>
      </fill>
    </dxf>
    <dxf>
      <font>
        <b/>
        <i/>
        <color rgb="FFFF0000"/>
      </font>
    </dxf>
    <dxf>
      <font>
        <b/>
        <i val="0"/>
        <color rgb="FFC00000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r-TR"/>
  <c:chart>
    <c:title>
      <c:tx>
        <c:rich>
          <a:bodyPr/>
          <a:lstStyle/>
          <a:p>
            <a:pPr>
              <a:defRPr sz="900" b="1" i="0" u="sng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tr-TR"/>
              <a:t>Sorulara Göre Başarı Yüzdesi</a:t>
            </a:r>
          </a:p>
        </c:rich>
      </c:tx>
      <c:layout/>
      <c:spPr>
        <a:noFill/>
        <a:ln w="25400">
          <a:noFill/>
        </a:ln>
      </c:spPr>
    </c:title>
    <c:plotArea>
      <c:layout/>
      <c:barChart>
        <c:barDir val="col"/>
        <c:grouping val="clustered"/>
        <c:ser>
          <c:idx val="0"/>
          <c:order val="0"/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tr-TR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'1.Dön-1.Sınav'!$F$78:$AD$78</c:f>
              <c:numCache>
                <c:formatCode>0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FF7-420F-B975-CBE24CD55F0F}"/>
            </c:ext>
          </c:extLst>
        </c:ser>
        <c:dLbls/>
        <c:gapWidth val="164"/>
        <c:overlap val="-22"/>
        <c:axId val="89533440"/>
        <c:axId val="89551616"/>
      </c:barChart>
      <c:catAx>
        <c:axId val="89533440"/>
        <c:scaling>
          <c:orientation val="minMax"/>
        </c:scaling>
        <c:axPos val="b"/>
        <c:numFmt formatCode="General" sourceLinked="1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tr-TR"/>
          </a:p>
        </c:txPr>
        <c:crossAx val="89551616"/>
        <c:crosses val="autoZero"/>
        <c:auto val="1"/>
        <c:lblAlgn val="ctr"/>
        <c:lblOffset val="100"/>
        <c:tickLblSkip val="1"/>
        <c:tickMarkSkip val="1"/>
      </c:catAx>
      <c:valAx>
        <c:axId val="89551616"/>
        <c:scaling>
          <c:orientation val="minMax"/>
          <c:max val="100"/>
        </c:scaling>
        <c:axPos val="l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0" sourceLinked="1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tr-TR"/>
          </a:p>
        </c:txPr>
        <c:crossAx val="895334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tr-TR"/>
    </a:p>
  </c:txPr>
  <c:printSettings>
    <c:headerFooter alignWithMargins="0"/>
    <c:pageMargins b="1" l="0.75000000000000122" r="0.75000000000000122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r-TR"/>
  <c:style val="1"/>
  <c:chart>
    <c:plotArea>
      <c:layout/>
      <c:barChart>
        <c:barDir val="bar"/>
        <c:grouping val="stacked"/>
        <c:ser>
          <c:idx val="6"/>
          <c:order val="0"/>
          <c:spPr>
            <a:solidFill>
              <a:schemeClr val="dk1">
                <a:tint val="80000"/>
              </a:schemeClr>
            </a:solidFill>
            <a:ln>
              <a:noFill/>
            </a:ln>
            <a:effectLst/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tr-TR"/>
              </a:p>
            </c:txPr>
            <c:dLblPos val="ctr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'1.Dön-1.Sınav'!$H$9:$H$13</c:f>
              <c:strCache>
                <c:ptCount val="5"/>
                <c:pt idx="0">
                  <c:v>0-44 alan öğrenci sayısı</c:v>
                </c:pt>
                <c:pt idx="1">
                  <c:v>45-54 alan öğrenci sayısı</c:v>
                </c:pt>
                <c:pt idx="2">
                  <c:v>55-69 alan öğrenci sayısı</c:v>
                </c:pt>
                <c:pt idx="3">
                  <c:v>70-84 alan öğrenci sayısı</c:v>
                </c:pt>
                <c:pt idx="4">
                  <c:v>85-100 alan öğrenci sayısı</c:v>
                </c:pt>
              </c:strCache>
            </c:strRef>
          </c:cat>
          <c:val>
            <c:numRef>
              <c:f>'1.Dön-1.Sınav'!$O$9:$O$13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182-4E2B-B706-2735CE2CC69C}"/>
            </c:ext>
          </c:extLst>
        </c:ser>
        <c:dLbls/>
        <c:gapWidth val="79"/>
        <c:overlap val="100"/>
        <c:axId val="89571712"/>
        <c:axId val="89573248"/>
      </c:barChart>
      <c:catAx>
        <c:axId val="89571712"/>
        <c:scaling>
          <c:orientation val="minMax"/>
        </c:scaling>
        <c:axPos val="l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800" b="1" i="1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tr-TR"/>
          </a:p>
        </c:txPr>
        <c:crossAx val="89573248"/>
        <c:crosses val="autoZero"/>
        <c:auto val="1"/>
        <c:lblAlgn val="ctr"/>
        <c:lblOffset val="100"/>
      </c:catAx>
      <c:valAx>
        <c:axId val="89573248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tickLblPos val="nextTo"/>
        <c:crossAx val="895717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tr-TR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85725</xdr:colOff>
      <xdr:row>18</xdr:row>
      <xdr:rowOff>9525</xdr:rowOff>
    </xdr:from>
    <xdr:to>
      <xdr:col>31</xdr:col>
      <xdr:colOff>476250</xdr:colOff>
      <xdr:row>27</xdr:row>
      <xdr:rowOff>104775</xdr:rowOff>
    </xdr:to>
    <xdr:graphicFrame macro="">
      <xdr:nvGraphicFramePr>
        <xdr:cNvPr id="2083" name="Chart 44">
          <a:extLst>
            <a:ext uri="{FF2B5EF4-FFF2-40B4-BE49-F238E27FC236}">
              <a16:creationId xmlns:a16="http://schemas.microsoft.com/office/drawing/2014/main" xmlns="" id="{00000000-0008-0000-0100-000023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104775</xdr:colOff>
      <xdr:row>28</xdr:row>
      <xdr:rowOff>0</xdr:rowOff>
    </xdr:from>
    <xdr:to>
      <xdr:col>31</xdr:col>
      <xdr:colOff>476250</xdr:colOff>
      <xdr:row>33</xdr:row>
      <xdr:rowOff>133350</xdr:rowOff>
    </xdr:to>
    <xdr:graphicFrame macro="">
      <xdr:nvGraphicFramePr>
        <xdr:cNvPr id="2084" name="Grafik 4">
          <a:extLst>
            <a:ext uri="{FF2B5EF4-FFF2-40B4-BE49-F238E27FC236}">
              <a16:creationId xmlns:a16="http://schemas.microsoft.com/office/drawing/2014/main" xmlns="" id="{00000000-0008-0000-0100-000024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H56"/>
  <sheetViews>
    <sheetView tabSelected="1" zoomScaleSheetLayoutView="110" workbookViewId="0">
      <selection activeCell="D9" sqref="D9"/>
    </sheetView>
  </sheetViews>
  <sheetFormatPr defaultRowHeight="17.25" customHeight="1"/>
  <cols>
    <col min="1" max="1" width="9.140625" style="8"/>
    <col min="2" max="2" width="13.7109375" style="8" customWidth="1"/>
    <col min="3" max="3" width="9.7109375" style="8" customWidth="1"/>
    <col min="4" max="4" width="33.85546875" style="8" customWidth="1"/>
    <col min="5" max="34" width="10.85546875" style="8" customWidth="1"/>
    <col min="35" max="16384" width="9.140625" style="8"/>
  </cols>
  <sheetData>
    <row r="1" spans="1:8" ht="37.5" customHeight="1">
      <c r="A1" s="73" t="s">
        <v>59</v>
      </c>
      <c r="B1" s="73"/>
      <c r="C1" s="73"/>
      <c r="D1" s="73"/>
      <c r="E1" s="73"/>
      <c r="F1" s="59"/>
    </row>
    <row r="2" spans="1:8" ht="21" customHeight="1">
      <c r="A2" s="77" t="s">
        <v>37</v>
      </c>
      <c r="B2" s="77"/>
      <c r="C2" s="77"/>
      <c r="D2" s="77"/>
      <c r="E2" s="77"/>
      <c r="F2" s="59"/>
    </row>
    <row r="3" spans="1:8" ht="17.25" customHeight="1">
      <c r="B3" s="76" t="s">
        <v>28</v>
      </c>
      <c r="C3" s="76"/>
      <c r="D3" s="76"/>
      <c r="F3" s="74"/>
      <c r="G3" s="74"/>
      <c r="H3" s="74"/>
    </row>
    <row r="4" spans="1:8" ht="17.25" customHeight="1">
      <c r="B4" s="42" t="s">
        <v>26</v>
      </c>
      <c r="C4" s="57" t="s">
        <v>39</v>
      </c>
      <c r="D4" s="15" t="s">
        <v>43</v>
      </c>
      <c r="F4" s="67"/>
      <c r="G4" s="67"/>
      <c r="H4" s="67"/>
    </row>
    <row r="5" spans="1:8" ht="17.25" customHeight="1">
      <c r="B5" s="43" t="s">
        <v>27</v>
      </c>
      <c r="C5" s="58" t="s">
        <v>39</v>
      </c>
      <c r="D5" s="15" t="s">
        <v>44</v>
      </c>
      <c r="F5" s="75"/>
      <c r="G5" s="68"/>
      <c r="H5" s="68"/>
    </row>
    <row r="6" spans="1:8" ht="17.25" customHeight="1">
      <c r="B6" s="43" t="s">
        <v>23</v>
      </c>
      <c r="C6" s="58" t="s">
        <v>39</v>
      </c>
      <c r="D6" s="15"/>
      <c r="F6" s="69"/>
      <c r="G6" s="69"/>
      <c r="H6" s="69"/>
    </row>
    <row r="7" spans="1:8" ht="17.25" customHeight="1">
      <c r="B7" s="43" t="s">
        <v>24</v>
      </c>
      <c r="C7" s="58" t="s">
        <v>39</v>
      </c>
      <c r="D7" s="15"/>
      <c r="F7" s="69"/>
      <c r="G7" s="69"/>
      <c r="H7" s="69"/>
    </row>
    <row r="8" spans="1:8" ht="17.25" customHeight="1">
      <c r="B8" s="43" t="s">
        <v>25</v>
      </c>
      <c r="C8" s="58" t="s">
        <v>39</v>
      </c>
      <c r="D8" s="15"/>
      <c r="F8" s="67"/>
      <c r="G8" s="67"/>
      <c r="H8" s="67"/>
    </row>
    <row r="9" spans="1:8" ht="17.25" customHeight="1">
      <c r="B9" s="43" t="s">
        <v>29</v>
      </c>
      <c r="C9" s="58" t="s">
        <v>39</v>
      </c>
      <c r="D9" s="15"/>
      <c r="F9" s="68"/>
      <c r="G9" s="68"/>
      <c r="H9" s="68"/>
    </row>
    <row r="10" spans="1:8" ht="17.25" customHeight="1">
      <c r="B10" s="72"/>
      <c r="C10" s="72"/>
      <c r="D10" s="72"/>
    </row>
    <row r="11" spans="1:8" ht="17.25" customHeight="1">
      <c r="A11" s="65" t="s">
        <v>42</v>
      </c>
      <c r="B11" s="65"/>
      <c r="C11" s="65"/>
      <c r="D11" s="65"/>
      <c r="E11" s="65"/>
    </row>
    <row r="12" spans="1:8" ht="17.25" customHeight="1">
      <c r="B12" s="71" t="str">
        <f>D6&amp;"  SINIFI ÖĞRENCİ LİSTESİ"</f>
        <v xml:space="preserve">  SINIFI ÖĞRENCİ LİSTESİ</v>
      </c>
      <c r="C12" s="71"/>
      <c r="D12" s="71"/>
    </row>
    <row r="13" spans="1:8" ht="17.25" customHeight="1">
      <c r="B13" s="70" t="s">
        <v>0</v>
      </c>
      <c r="C13" s="70"/>
      <c r="D13" s="70"/>
    </row>
    <row r="14" spans="1:8" ht="17.25" customHeight="1">
      <c r="B14" s="60" t="s">
        <v>35</v>
      </c>
      <c r="C14" s="60" t="s">
        <v>36</v>
      </c>
      <c r="D14" s="60" t="s">
        <v>5</v>
      </c>
    </row>
    <row r="15" spans="1:8" ht="17.25" customHeight="1">
      <c r="B15" s="14">
        <v>1</v>
      </c>
      <c r="C15" s="64"/>
      <c r="D15" s="61"/>
    </row>
    <row r="16" spans="1:8" ht="17.25" customHeight="1">
      <c r="B16" s="14">
        <v>2</v>
      </c>
      <c r="C16" s="64"/>
      <c r="D16" s="61"/>
    </row>
    <row r="17" spans="2:4" ht="17.25" customHeight="1">
      <c r="B17" s="14">
        <v>3</v>
      </c>
      <c r="C17" s="64"/>
      <c r="D17" s="61"/>
    </row>
    <row r="18" spans="2:4" ht="17.25" customHeight="1">
      <c r="B18" s="14">
        <v>4</v>
      </c>
      <c r="C18" s="64"/>
      <c r="D18" s="61"/>
    </row>
    <row r="19" spans="2:4" ht="17.25" customHeight="1">
      <c r="B19" s="14">
        <v>5</v>
      </c>
      <c r="C19" s="64"/>
      <c r="D19" s="61"/>
    </row>
    <row r="20" spans="2:4" ht="17.25" customHeight="1">
      <c r="B20" s="14">
        <v>6</v>
      </c>
      <c r="C20" s="64"/>
      <c r="D20" s="61"/>
    </row>
    <row r="21" spans="2:4" ht="17.25" customHeight="1">
      <c r="B21" s="14">
        <v>7</v>
      </c>
      <c r="C21" s="64"/>
      <c r="D21" s="61"/>
    </row>
    <row r="22" spans="2:4" ht="17.25" customHeight="1">
      <c r="B22" s="14">
        <v>8</v>
      </c>
      <c r="C22" s="64"/>
      <c r="D22" s="61"/>
    </row>
    <row r="23" spans="2:4" ht="17.25" customHeight="1">
      <c r="B23" s="14">
        <v>9</v>
      </c>
      <c r="C23" s="64"/>
      <c r="D23" s="61"/>
    </row>
    <row r="24" spans="2:4" ht="17.25" customHeight="1">
      <c r="B24" s="14">
        <v>10</v>
      </c>
      <c r="C24" s="64"/>
      <c r="D24" s="61"/>
    </row>
    <row r="25" spans="2:4" ht="17.25" customHeight="1">
      <c r="B25" s="14">
        <v>11</v>
      </c>
      <c r="C25" s="64"/>
      <c r="D25" s="61"/>
    </row>
    <row r="26" spans="2:4" ht="17.25" customHeight="1">
      <c r="B26" s="14">
        <v>12</v>
      </c>
      <c r="C26" s="64"/>
      <c r="D26" s="61"/>
    </row>
    <row r="27" spans="2:4" ht="17.25" customHeight="1">
      <c r="B27" s="14">
        <v>13</v>
      </c>
      <c r="C27" s="64"/>
      <c r="D27" s="61"/>
    </row>
    <row r="28" spans="2:4" ht="17.25" customHeight="1">
      <c r="B28" s="14">
        <v>14</v>
      </c>
      <c r="C28" s="64"/>
      <c r="D28" s="61"/>
    </row>
    <row r="29" spans="2:4" ht="17.25" customHeight="1">
      <c r="B29" s="14">
        <v>15</v>
      </c>
      <c r="C29" s="64"/>
      <c r="D29" s="61"/>
    </row>
    <row r="30" spans="2:4" ht="17.25" customHeight="1">
      <c r="B30" s="14">
        <v>16</v>
      </c>
      <c r="C30" s="64"/>
      <c r="D30" s="61"/>
    </row>
    <row r="31" spans="2:4" ht="17.25" customHeight="1">
      <c r="B31" s="14">
        <v>17</v>
      </c>
      <c r="C31" s="64"/>
      <c r="D31" s="61"/>
    </row>
    <row r="32" spans="2:4" ht="17.25" customHeight="1">
      <c r="B32" s="14">
        <v>18</v>
      </c>
      <c r="C32" s="64"/>
      <c r="D32" s="61"/>
    </row>
    <row r="33" spans="2:4" ht="17.25" customHeight="1">
      <c r="B33" s="14">
        <v>19</v>
      </c>
      <c r="C33" s="64"/>
      <c r="D33" s="61"/>
    </row>
    <row r="34" spans="2:4" ht="17.25" customHeight="1">
      <c r="B34" s="14">
        <v>20</v>
      </c>
      <c r="C34" s="64"/>
      <c r="D34" s="61"/>
    </row>
    <row r="35" spans="2:4" ht="17.25" customHeight="1">
      <c r="B35" s="14">
        <v>21</v>
      </c>
      <c r="C35" s="64"/>
      <c r="D35" s="61"/>
    </row>
    <row r="36" spans="2:4" ht="17.25" customHeight="1">
      <c r="B36" s="14">
        <v>22</v>
      </c>
      <c r="C36" s="64"/>
      <c r="D36" s="61"/>
    </row>
    <row r="37" spans="2:4" ht="17.25" customHeight="1">
      <c r="B37" s="14">
        <v>23</v>
      </c>
      <c r="C37" s="64"/>
      <c r="D37" s="61"/>
    </row>
    <row r="38" spans="2:4" ht="17.25" customHeight="1">
      <c r="B38" s="14">
        <v>24</v>
      </c>
      <c r="C38" s="64"/>
      <c r="D38" s="61"/>
    </row>
    <row r="39" spans="2:4" ht="17.25" customHeight="1">
      <c r="B39" s="14">
        <v>25</v>
      </c>
      <c r="C39" s="64"/>
      <c r="D39" s="61"/>
    </row>
    <row r="40" spans="2:4" ht="17.25" customHeight="1">
      <c r="B40" s="14">
        <v>26</v>
      </c>
      <c r="C40" s="64"/>
      <c r="D40" s="61"/>
    </row>
    <row r="41" spans="2:4" ht="17.25" customHeight="1">
      <c r="B41" s="14">
        <v>27</v>
      </c>
      <c r="C41" s="64"/>
      <c r="D41" s="61"/>
    </row>
    <row r="42" spans="2:4" ht="17.25" customHeight="1">
      <c r="B42" s="14">
        <v>28</v>
      </c>
      <c r="C42" s="64"/>
      <c r="D42" s="61"/>
    </row>
    <row r="43" spans="2:4" ht="17.25" customHeight="1">
      <c r="B43" s="14">
        <v>29</v>
      </c>
      <c r="C43" s="64"/>
      <c r="D43" s="61"/>
    </row>
    <row r="44" spans="2:4" ht="17.25" customHeight="1">
      <c r="B44" s="14">
        <v>30</v>
      </c>
      <c r="C44" s="64"/>
      <c r="D44" s="62"/>
    </row>
    <row r="45" spans="2:4" ht="17.25" customHeight="1">
      <c r="B45" s="14">
        <v>31</v>
      </c>
      <c r="C45" s="64"/>
      <c r="D45" s="62"/>
    </row>
    <row r="46" spans="2:4" ht="17.25" customHeight="1">
      <c r="B46" s="14">
        <v>32</v>
      </c>
      <c r="C46" s="17"/>
      <c r="D46" s="18"/>
    </row>
    <row r="47" spans="2:4" ht="17.25" customHeight="1">
      <c r="B47" s="14">
        <v>33</v>
      </c>
      <c r="C47" s="17"/>
      <c r="D47" s="18"/>
    </row>
    <row r="48" spans="2:4" ht="17.25" customHeight="1">
      <c r="B48" s="14">
        <v>34</v>
      </c>
      <c r="C48" s="17"/>
      <c r="D48" s="18"/>
    </row>
    <row r="49" spans="1:5" ht="17.25" customHeight="1">
      <c r="B49" s="14">
        <v>35</v>
      </c>
      <c r="C49" s="17"/>
      <c r="D49" s="18"/>
    </row>
    <row r="50" spans="1:5" ht="17.25" customHeight="1">
      <c r="B50" s="14">
        <v>36</v>
      </c>
      <c r="C50" s="17"/>
      <c r="D50" s="18"/>
    </row>
    <row r="51" spans="1:5" ht="17.25" customHeight="1">
      <c r="B51" s="14">
        <v>37</v>
      </c>
      <c r="C51" s="17"/>
      <c r="D51" s="18"/>
    </row>
    <row r="52" spans="1:5" ht="17.25" customHeight="1">
      <c r="B52" s="14">
        <v>38</v>
      </c>
      <c r="C52" s="17"/>
      <c r="D52" s="18"/>
    </row>
    <row r="53" spans="1:5" ht="17.25" customHeight="1">
      <c r="B53" s="14">
        <v>39</v>
      </c>
      <c r="C53" s="17"/>
      <c r="D53" s="18"/>
    </row>
    <row r="54" spans="1:5" ht="17.25" customHeight="1">
      <c r="B54" s="14">
        <v>40</v>
      </c>
      <c r="C54" s="17"/>
      <c r="D54" s="18"/>
    </row>
    <row r="56" spans="1:5" ht="37.5" customHeight="1">
      <c r="A56" s="66" t="s">
        <v>38</v>
      </c>
      <c r="B56" s="66"/>
      <c r="C56" s="66"/>
      <c r="D56" s="66"/>
      <c r="E56" s="66"/>
    </row>
  </sheetData>
  <sheetProtection selectLockedCells="1"/>
  <mergeCells count="15">
    <mergeCell ref="A1:E1"/>
    <mergeCell ref="F3:H3"/>
    <mergeCell ref="F4:H4"/>
    <mergeCell ref="F5:H5"/>
    <mergeCell ref="F6:H6"/>
    <mergeCell ref="B3:D3"/>
    <mergeCell ref="A2:E2"/>
    <mergeCell ref="A11:E11"/>
    <mergeCell ref="A56:E56"/>
    <mergeCell ref="F8:H8"/>
    <mergeCell ref="F9:H9"/>
    <mergeCell ref="F7:H7"/>
    <mergeCell ref="B13:D13"/>
    <mergeCell ref="B12:D12"/>
    <mergeCell ref="B10:D10"/>
  </mergeCells>
  <pageMargins left="0.7" right="0.7" top="0.75" bottom="0.75" header="0.3" footer="0.3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AJ83"/>
  <sheetViews>
    <sheetView zoomScale="90" zoomScaleNormal="90" zoomScaleSheetLayoutView="100" workbookViewId="0">
      <selection activeCell="F38" sqref="F38:S68"/>
    </sheetView>
  </sheetViews>
  <sheetFormatPr defaultRowHeight="12.75"/>
  <cols>
    <col min="1" max="1" width="2.85546875" style="2" customWidth="1"/>
    <col min="2" max="2" width="2.7109375" style="2" customWidth="1"/>
    <col min="3" max="3" width="5.5703125" style="2" customWidth="1"/>
    <col min="4" max="4" width="7.28515625" style="2" customWidth="1"/>
    <col min="5" max="5" width="26.42578125" style="2" customWidth="1"/>
    <col min="6" max="6" width="4.5703125" style="2" customWidth="1"/>
    <col min="7" max="7" width="5" style="2" customWidth="1"/>
    <col min="8" max="8" width="3.7109375" style="2" customWidth="1"/>
    <col min="9" max="9" width="4.7109375" style="2" customWidth="1"/>
    <col min="10" max="10" width="4.5703125" style="2" customWidth="1"/>
    <col min="11" max="13" width="3.7109375" style="2" customWidth="1"/>
    <col min="14" max="14" width="5" style="2" customWidth="1"/>
    <col min="15" max="30" width="3.7109375" style="2" customWidth="1"/>
    <col min="31" max="31" width="5.5703125" style="2" customWidth="1"/>
    <col min="32" max="32" width="8.7109375" style="2" customWidth="1"/>
    <col min="33" max="33" width="8.42578125" style="2" customWidth="1"/>
    <col min="34" max="34" width="23.42578125" style="9" customWidth="1"/>
    <col min="35" max="35" width="9.140625" style="10" customWidth="1"/>
    <col min="36" max="36" width="25" style="10" customWidth="1"/>
    <col min="37" max="37" width="9.140625" style="2" customWidth="1"/>
    <col min="38" max="16384" width="9.140625" style="2"/>
  </cols>
  <sheetData>
    <row r="1" spans="2:36" ht="9" customHeight="1"/>
    <row r="2" spans="2:36" ht="30" customHeight="1" thickBot="1">
      <c r="B2" s="1"/>
      <c r="C2" s="144" t="s">
        <v>21</v>
      </c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7"/>
      <c r="AH2" s="131"/>
      <c r="AI2" s="131"/>
      <c r="AJ2" s="131"/>
    </row>
    <row r="3" spans="2:36" ht="15" customHeight="1">
      <c r="B3" s="19"/>
      <c r="C3" s="132" t="s">
        <v>12</v>
      </c>
      <c r="D3" s="133"/>
      <c r="E3" s="140" t="str">
        <f>Liste!C4&amp;Liste!D4</f>
        <v xml:space="preserve"> : ŞÜ MUSTAFA ŞİMŞEK ORTAOKULU</v>
      </c>
      <c r="F3" s="140"/>
      <c r="G3" s="122" t="s">
        <v>15</v>
      </c>
      <c r="H3" s="122"/>
      <c r="I3" s="122"/>
      <c r="J3" s="122"/>
      <c r="K3" s="140" t="str">
        <f>Liste!C6&amp;" "&amp;Liste!D6</f>
        <v xml:space="preserve"> :  </v>
      </c>
      <c r="L3" s="140"/>
      <c r="M3" s="140"/>
      <c r="N3" s="140"/>
      <c r="O3" s="140"/>
      <c r="P3" s="146"/>
      <c r="Q3" s="20"/>
      <c r="R3" s="134" t="s">
        <v>11</v>
      </c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6"/>
      <c r="AG3" s="7"/>
      <c r="AH3" s="143"/>
      <c r="AI3" s="143"/>
      <c r="AJ3" s="143"/>
    </row>
    <row r="4" spans="2:36" ht="15" customHeight="1" thickBot="1">
      <c r="B4" s="19"/>
      <c r="C4" s="129" t="s">
        <v>13</v>
      </c>
      <c r="D4" s="130"/>
      <c r="E4" s="125" t="str">
        <f>Liste!C5&amp;Liste!D5</f>
        <v xml:space="preserve"> : 2023-2024</v>
      </c>
      <c r="F4" s="125"/>
      <c r="G4" s="145" t="s">
        <v>31</v>
      </c>
      <c r="H4" s="145"/>
      <c r="I4" s="145"/>
      <c r="J4" s="145"/>
      <c r="K4" s="125" t="s">
        <v>41</v>
      </c>
      <c r="L4" s="125"/>
      <c r="M4" s="125"/>
      <c r="N4" s="125"/>
      <c r="O4" s="125"/>
      <c r="P4" s="128"/>
      <c r="Q4" s="3"/>
      <c r="R4" s="137"/>
      <c r="S4" s="138"/>
      <c r="T4" s="138"/>
      <c r="U4" s="138"/>
      <c r="V4" s="138"/>
      <c r="W4" s="138"/>
      <c r="X4" s="138"/>
      <c r="Y4" s="138"/>
      <c r="Z4" s="138"/>
      <c r="AA4" s="138"/>
      <c r="AB4" s="138"/>
      <c r="AC4" s="138"/>
      <c r="AD4" s="138"/>
      <c r="AE4" s="138"/>
      <c r="AF4" s="139"/>
    </row>
    <row r="5" spans="2:36" ht="15" customHeight="1">
      <c r="B5" s="19"/>
      <c r="C5" s="129" t="s">
        <v>14</v>
      </c>
      <c r="D5" s="130"/>
      <c r="E5" s="125" t="s">
        <v>40</v>
      </c>
      <c r="F5" s="125"/>
      <c r="G5" s="145" t="s">
        <v>24</v>
      </c>
      <c r="H5" s="145"/>
      <c r="I5" s="145"/>
      <c r="J5" s="145"/>
      <c r="K5" s="125" t="str">
        <f>Liste!C8&amp;" "&amp;Liste!D7</f>
        <v xml:space="preserve"> :  </v>
      </c>
      <c r="L5" s="125"/>
      <c r="M5" s="125"/>
      <c r="N5" s="125"/>
      <c r="O5" s="125"/>
      <c r="P5" s="128"/>
      <c r="Q5" s="20"/>
      <c r="R5" s="150" t="s">
        <v>18</v>
      </c>
      <c r="S5" s="151"/>
      <c r="T5" s="151"/>
      <c r="U5" s="151"/>
      <c r="V5" s="151"/>
      <c r="W5" s="151"/>
      <c r="X5" s="151"/>
      <c r="Y5" s="151"/>
      <c r="Z5" s="151"/>
      <c r="AA5" s="151"/>
      <c r="AB5" s="151"/>
      <c r="AC5" s="151"/>
      <c r="AD5" s="141" t="e">
        <f>O16</f>
        <v>#DIV/0!</v>
      </c>
      <c r="AE5" s="141"/>
      <c r="AF5" s="44" t="s">
        <v>19</v>
      </c>
      <c r="AH5" s="142" t="s">
        <v>30</v>
      </c>
      <c r="AI5" s="142"/>
      <c r="AJ5" s="142"/>
    </row>
    <row r="6" spans="2:36" ht="15" customHeight="1" thickBot="1">
      <c r="B6" s="19"/>
      <c r="C6" s="123" t="s">
        <v>25</v>
      </c>
      <c r="D6" s="124"/>
      <c r="E6" s="117" t="str">
        <f>Liste!C7&amp;Liste!D8</f>
        <v xml:space="preserve"> : </v>
      </c>
      <c r="F6" s="117"/>
      <c r="G6" s="116"/>
      <c r="H6" s="116"/>
      <c r="I6" s="116"/>
      <c r="J6" s="116"/>
      <c r="K6" s="117"/>
      <c r="L6" s="117"/>
      <c r="M6" s="117"/>
      <c r="N6" s="117"/>
      <c r="O6" s="117"/>
      <c r="P6" s="118"/>
      <c r="Q6" s="20"/>
      <c r="R6" s="152" t="s">
        <v>34</v>
      </c>
      <c r="S6" s="153"/>
      <c r="T6" s="153"/>
      <c r="U6" s="153"/>
      <c r="V6" s="153"/>
      <c r="W6" s="153"/>
      <c r="X6" s="153"/>
      <c r="Y6" s="153"/>
      <c r="Z6" s="153"/>
      <c r="AA6" s="153"/>
      <c r="AB6" s="153"/>
      <c r="AC6" s="153"/>
      <c r="AD6" s="153"/>
      <c r="AE6" s="153"/>
      <c r="AF6" s="154"/>
      <c r="AH6" s="142"/>
      <c r="AI6" s="142"/>
      <c r="AJ6" s="142"/>
    </row>
    <row r="7" spans="2:36" ht="13.5" customHeight="1" thickBot="1">
      <c r="B7" s="1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20"/>
      <c r="R7" s="147" t="e">
        <f>CONCATENATE(AJ9,AJ10,AJ11,AJ12,AJ13,AJ14,AJ15,AJ16,AJ17,AJ18,AJ19,AJ20,AJ21,AJ23,AJ24,AJ25,AJ26,AJ27,AJ28,AJ29,AJ30,AJ31,AJ32,AJ33)</f>
        <v>#DIV/0!</v>
      </c>
      <c r="S7" s="148"/>
      <c r="T7" s="148"/>
      <c r="U7" s="148"/>
      <c r="V7" s="148"/>
      <c r="W7" s="148"/>
      <c r="X7" s="148"/>
      <c r="Y7" s="148"/>
      <c r="Z7" s="148"/>
      <c r="AA7" s="148"/>
      <c r="AB7" s="148"/>
      <c r="AC7" s="148"/>
      <c r="AD7" s="148"/>
      <c r="AE7" s="148"/>
      <c r="AF7" s="149"/>
      <c r="AH7" s="142"/>
      <c r="AI7" s="142"/>
      <c r="AJ7" s="142"/>
    </row>
    <row r="8" spans="2:36" ht="21" customHeight="1">
      <c r="B8" s="1"/>
      <c r="C8" s="126" t="s">
        <v>20</v>
      </c>
      <c r="D8" s="127"/>
      <c r="E8" s="127"/>
      <c r="F8" s="23" t="s">
        <v>16</v>
      </c>
      <c r="G8" s="3"/>
      <c r="H8" s="119" t="s">
        <v>9</v>
      </c>
      <c r="I8" s="120"/>
      <c r="J8" s="120"/>
      <c r="K8" s="120"/>
      <c r="L8" s="120"/>
      <c r="M8" s="120"/>
      <c r="N8" s="120"/>
      <c r="O8" s="120"/>
      <c r="P8" s="121"/>
      <c r="Q8" s="21"/>
      <c r="R8" s="147"/>
      <c r="S8" s="148"/>
      <c r="T8" s="148"/>
      <c r="U8" s="148"/>
      <c r="V8" s="148"/>
      <c r="W8" s="148"/>
      <c r="X8" s="148"/>
      <c r="Y8" s="148"/>
      <c r="Z8" s="148"/>
      <c r="AA8" s="148"/>
      <c r="AB8" s="148"/>
      <c r="AC8" s="148"/>
      <c r="AD8" s="148"/>
      <c r="AE8" s="148"/>
      <c r="AF8" s="149"/>
    </row>
    <row r="9" spans="2:36" ht="20.100000000000001" customHeight="1">
      <c r="B9" s="1"/>
      <c r="C9" s="33">
        <v>1</v>
      </c>
      <c r="D9" s="107" t="s">
        <v>46</v>
      </c>
      <c r="E9" s="107"/>
      <c r="F9" s="34">
        <v>5</v>
      </c>
      <c r="G9" s="3"/>
      <c r="H9" s="83" t="s">
        <v>57</v>
      </c>
      <c r="I9" s="84"/>
      <c r="J9" s="84"/>
      <c r="K9" s="84"/>
      <c r="L9" s="84"/>
      <c r="M9" s="84"/>
      <c r="N9" s="84"/>
      <c r="O9" s="81">
        <f>COUNTIF(AF38:AF77,"GEÇMEZ")</f>
        <v>0</v>
      </c>
      <c r="P9" s="82"/>
      <c r="Q9" s="21"/>
      <c r="R9" s="147"/>
      <c r="S9" s="148"/>
      <c r="T9" s="148"/>
      <c r="U9" s="148"/>
      <c r="V9" s="148"/>
      <c r="W9" s="148"/>
      <c r="X9" s="148"/>
      <c r="Y9" s="148"/>
      <c r="Z9" s="148"/>
      <c r="AA9" s="148"/>
      <c r="AB9" s="148"/>
      <c r="AC9" s="148"/>
      <c r="AD9" s="148"/>
      <c r="AE9" s="148"/>
      <c r="AF9" s="149"/>
      <c r="AH9" s="11" t="str">
        <f t="shared" ref="AH9:AH33" si="0">IF(D9=0,"",D9)</f>
        <v>Algoritma kavramı</v>
      </c>
      <c r="AI9" s="12" t="e">
        <f>F78</f>
        <v>#DIV/0!</v>
      </c>
      <c r="AJ9" s="10" t="e">
        <f>IF(AI9&lt;50,"    * "&amp;AH9,"")</f>
        <v>#DIV/0!</v>
      </c>
    </row>
    <row r="10" spans="2:36" ht="20.100000000000001" customHeight="1">
      <c r="B10" s="1"/>
      <c r="C10" s="33">
        <v>2</v>
      </c>
      <c r="D10" s="107" t="s">
        <v>47</v>
      </c>
      <c r="E10" s="107"/>
      <c r="F10" s="34">
        <v>5</v>
      </c>
      <c r="G10" s="3"/>
      <c r="H10" s="83" t="s">
        <v>58</v>
      </c>
      <c r="I10" s="84"/>
      <c r="J10" s="84"/>
      <c r="K10" s="84"/>
      <c r="L10" s="84"/>
      <c r="M10" s="84"/>
      <c r="N10" s="84"/>
      <c r="O10" s="81">
        <f>COUNTIF(AF38:AF77,"GEÇER")</f>
        <v>0</v>
      </c>
      <c r="P10" s="82"/>
      <c r="Q10" s="21"/>
      <c r="R10" s="147"/>
      <c r="S10" s="148"/>
      <c r="T10" s="148"/>
      <c r="U10" s="148"/>
      <c r="V10" s="148"/>
      <c r="W10" s="148"/>
      <c r="X10" s="148"/>
      <c r="Y10" s="148"/>
      <c r="Z10" s="148"/>
      <c r="AA10" s="148"/>
      <c r="AB10" s="148"/>
      <c r="AC10" s="148"/>
      <c r="AD10" s="148"/>
      <c r="AE10" s="148"/>
      <c r="AF10" s="149"/>
      <c r="AH10" s="11" t="str">
        <f t="shared" si="0"/>
        <v>Verilen probleme uygun çözüm önerisi</v>
      </c>
      <c r="AI10" s="12" t="e">
        <f>G78</f>
        <v>#DIV/0!</v>
      </c>
      <c r="AJ10" s="10" t="e">
        <f t="shared" ref="AJ10:AJ27" si="1">IF(AI10&lt;50,"    * "&amp;AH10,"")</f>
        <v>#DIV/0!</v>
      </c>
    </row>
    <row r="11" spans="2:36" ht="20.100000000000001" customHeight="1">
      <c r="B11" s="1"/>
      <c r="C11" s="33">
        <v>3</v>
      </c>
      <c r="D11" s="107" t="s">
        <v>47</v>
      </c>
      <c r="E11" s="107"/>
      <c r="F11" s="34">
        <v>10</v>
      </c>
      <c r="G11" s="3"/>
      <c r="H11" s="83" t="s">
        <v>54</v>
      </c>
      <c r="I11" s="84"/>
      <c r="J11" s="84"/>
      <c r="K11" s="84"/>
      <c r="L11" s="84"/>
      <c r="M11" s="84"/>
      <c r="N11" s="84"/>
      <c r="O11" s="81">
        <f>COUNTIF(AF38:AF77,"ORTA")</f>
        <v>0</v>
      </c>
      <c r="P11" s="82"/>
      <c r="Q11" s="21"/>
      <c r="R11" s="78" t="s">
        <v>22</v>
      </c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80"/>
      <c r="AH11" s="11" t="str">
        <f t="shared" si="0"/>
        <v>Verilen probleme uygun çözüm önerisi</v>
      </c>
      <c r="AI11" s="12" t="e">
        <f>H78</f>
        <v>#DIV/0!</v>
      </c>
      <c r="AJ11" s="10" t="e">
        <f t="shared" si="1"/>
        <v>#DIV/0!</v>
      </c>
    </row>
    <row r="12" spans="2:36" ht="20.100000000000001" customHeight="1">
      <c r="B12" s="1"/>
      <c r="C12" s="33">
        <v>4</v>
      </c>
      <c r="D12" s="107" t="s">
        <v>48</v>
      </c>
      <c r="E12" s="107"/>
      <c r="F12" s="34">
        <v>10</v>
      </c>
      <c r="G12" s="3"/>
      <c r="H12" s="83" t="s">
        <v>55</v>
      </c>
      <c r="I12" s="84"/>
      <c r="J12" s="84"/>
      <c r="K12" s="84"/>
      <c r="L12" s="84"/>
      <c r="M12" s="84"/>
      <c r="N12" s="84"/>
      <c r="O12" s="81">
        <f>COUNTIF(AF38:AF77,"İYİ")</f>
        <v>0</v>
      </c>
      <c r="P12" s="82"/>
      <c r="Q12" s="21"/>
      <c r="R12" s="78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80"/>
      <c r="AH12" s="11" t="str">
        <f t="shared" si="0"/>
        <v>Problem için algoritma oluşturma</v>
      </c>
      <c r="AI12" s="12" t="e">
        <f>I78</f>
        <v>#DIV/0!</v>
      </c>
      <c r="AJ12" s="10" t="e">
        <f t="shared" si="1"/>
        <v>#DIV/0!</v>
      </c>
    </row>
    <row r="13" spans="2:36" ht="20.100000000000001" customHeight="1">
      <c r="B13" s="1"/>
      <c r="C13" s="33">
        <v>5</v>
      </c>
      <c r="D13" s="107" t="s">
        <v>49</v>
      </c>
      <c r="E13" s="107"/>
      <c r="F13" s="34">
        <v>10</v>
      </c>
      <c r="G13" s="3"/>
      <c r="H13" s="83" t="s">
        <v>56</v>
      </c>
      <c r="I13" s="84"/>
      <c r="J13" s="84"/>
      <c r="K13" s="84"/>
      <c r="L13" s="84"/>
      <c r="M13" s="84"/>
      <c r="N13" s="84"/>
      <c r="O13" s="81">
        <f>COUNTIF(AF38:AF77,"PEKİYİ")</f>
        <v>0</v>
      </c>
      <c r="P13" s="82"/>
      <c r="Q13" s="21"/>
      <c r="R13" s="78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80"/>
      <c r="AH13" s="11" t="str">
        <f t="shared" si="0"/>
        <v>Matematik ve bilgisayar bilimi ilişkisi</v>
      </c>
      <c r="AI13" s="12" t="e">
        <f>J78</f>
        <v>#DIV/0!</v>
      </c>
      <c r="AJ13" s="10" t="e">
        <f t="shared" si="1"/>
        <v>#DIV/0!</v>
      </c>
    </row>
    <row r="14" spans="2:36" ht="20.100000000000001" customHeight="1">
      <c r="B14" s="1"/>
      <c r="C14" s="33">
        <v>6</v>
      </c>
      <c r="D14" s="107" t="s">
        <v>48</v>
      </c>
      <c r="E14" s="107"/>
      <c r="F14" s="34">
        <v>10</v>
      </c>
      <c r="G14" s="3"/>
      <c r="H14" s="102"/>
      <c r="I14" s="103"/>
      <c r="J14" s="103"/>
      <c r="K14" s="103"/>
      <c r="L14" s="103"/>
      <c r="M14" s="103"/>
      <c r="N14" s="103"/>
      <c r="O14" s="103"/>
      <c r="P14" s="104"/>
      <c r="Q14" s="21"/>
      <c r="R14" s="78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80"/>
      <c r="AH14" s="11" t="str">
        <f t="shared" si="0"/>
        <v>Problem için algoritma oluşturma</v>
      </c>
      <c r="AI14" s="12" t="e">
        <f>K78</f>
        <v>#DIV/0!</v>
      </c>
      <c r="AJ14" s="10" t="e">
        <f t="shared" si="1"/>
        <v>#DIV/0!</v>
      </c>
    </row>
    <row r="15" spans="2:36" ht="17.25" customHeight="1">
      <c r="B15" s="1"/>
      <c r="C15" s="33">
        <v>7</v>
      </c>
      <c r="D15" s="107" t="s">
        <v>53</v>
      </c>
      <c r="E15" s="107"/>
      <c r="F15" s="34">
        <v>10</v>
      </c>
      <c r="G15" s="3"/>
      <c r="H15" s="83" t="s">
        <v>10</v>
      </c>
      <c r="I15" s="84"/>
      <c r="J15" s="84"/>
      <c r="K15" s="84"/>
      <c r="L15" s="84"/>
      <c r="M15" s="84"/>
      <c r="N15" s="84"/>
      <c r="O15" s="105" t="str">
        <f>IF(COUNT(AE38:AE77)=0," ",SUM(AE38:AE77)/COUNT(AE38:AE77))</f>
        <v xml:space="preserve"> </v>
      </c>
      <c r="P15" s="106"/>
      <c r="Q15" s="22"/>
      <c r="R15" s="45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86">
        <f>Liste!D8</f>
        <v>0</v>
      </c>
      <c r="AD15" s="86"/>
      <c r="AE15" s="86"/>
      <c r="AF15" s="87"/>
      <c r="AH15" s="11" t="str">
        <f t="shared" si="0"/>
        <v>Günlük hayatta problem çözümü</v>
      </c>
      <c r="AI15" s="12" t="e">
        <f>L78</f>
        <v>#DIV/0!</v>
      </c>
      <c r="AJ15" s="10" t="e">
        <f t="shared" si="1"/>
        <v>#DIV/0!</v>
      </c>
    </row>
    <row r="16" spans="2:36" ht="20.100000000000001" customHeight="1" thickBot="1">
      <c r="B16" s="1"/>
      <c r="C16" s="33">
        <v>8</v>
      </c>
      <c r="D16" s="107" t="s">
        <v>51</v>
      </c>
      <c r="E16" s="107"/>
      <c r="F16" s="34">
        <v>10</v>
      </c>
      <c r="G16" s="3"/>
      <c r="H16" s="108" t="s">
        <v>33</v>
      </c>
      <c r="I16" s="109"/>
      <c r="J16" s="109"/>
      <c r="K16" s="109"/>
      <c r="L16" s="109"/>
      <c r="M16" s="109"/>
      <c r="N16" s="109"/>
      <c r="O16" s="94" t="e">
        <f>SUM(O10:O13)/SUM(O9:O14)</f>
        <v>#DIV/0!</v>
      </c>
      <c r="P16" s="95"/>
      <c r="Q16" s="21"/>
      <c r="R16" s="47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88">
        <f>Liste!D9</f>
        <v>0</v>
      </c>
      <c r="AD16" s="88"/>
      <c r="AE16" s="88"/>
      <c r="AF16" s="89"/>
      <c r="AH16" s="11" t="str">
        <f t="shared" si="0"/>
        <v>Blok tabanlı programlama</v>
      </c>
      <c r="AI16" s="12" t="e">
        <f>M78</f>
        <v>#DIV/0!</v>
      </c>
      <c r="AJ16" s="10" t="e">
        <f t="shared" si="1"/>
        <v>#DIV/0!</v>
      </c>
    </row>
    <row r="17" spans="2:36" ht="20.100000000000001" customHeight="1" thickBot="1">
      <c r="B17" s="1"/>
      <c r="C17" s="33">
        <v>9</v>
      </c>
      <c r="D17" s="107" t="s">
        <v>51</v>
      </c>
      <c r="E17" s="107"/>
      <c r="F17" s="34">
        <v>5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6"/>
      <c r="AH17" s="11" t="str">
        <f t="shared" si="0"/>
        <v>Blok tabanlı programlama</v>
      </c>
      <c r="AI17" s="12" t="e">
        <f>N78</f>
        <v>#DIV/0!</v>
      </c>
      <c r="AJ17" s="10" t="e">
        <f t="shared" si="1"/>
        <v>#DIV/0!</v>
      </c>
    </row>
    <row r="18" spans="2:36" ht="20.100000000000001" customHeight="1">
      <c r="B18" s="1"/>
      <c r="C18" s="33">
        <v>10</v>
      </c>
      <c r="D18" s="107" t="s">
        <v>51</v>
      </c>
      <c r="E18" s="107"/>
      <c r="F18" s="34">
        <v>5</v>
      </c>
      <c r="G18" s="20"/>
      <c r="H18" s="91" t="s">
        <v>17</v>
      </c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3"/>
      <c r="AH18" s="11" t="str">
        <f t="shared" si="0"/>
        <v>Blok tabanlı programlama</v>
      </c>
      <c r="AI18" s="12" t="e">
        <f>O78</f>
        <v>#DIV/0!</v>
      </c>
      <c r="AJ18" s="10" t="e">
        <f t="shared" si="1"/>
        <v>#DIV/0!</v>
      </c>
    </row>
    <row r="19" spans="2:36" ht="20.100000000000001" customHeight="1">
      <c r="B19" s="1"/>
      <c r="C19" s="33">
        <v>11</v>
      </c>
      <c r="D19" s="107" t="s">
        <v>51</v>
      </c>
      <c r="E19" s="107"/>
      <c r="F19" s="34">
        <v>10</v>
      </c>
      <c r="G19" s="20"/>
      <c r="H19" s="27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9"/>
      <c r="AH19" s="11" t="str">
        <f t="shared" si="0"/>
        <v>Blok tabanlı programlama</v>
      </c>
      <c r="AI19" s="12" t="e">
        <f>P78</f>
        <v>#DIV/0!</v>
      </c>
      <c r="AJ19" s="10" t="e">
        <f t="shared" si="1"/>
        <v>#DIV/0!</v>
      </c>
    </row>
    <row r="20" spans="2:36" ht="20.100000000000001" customHeight="1">
      <c r="B20" s="1"/>
      <c r="C20" s="33">
        <v>12</v>
      </c>
      <c r="D20" s="107" t="s">
        <v>52</v>
      </c>
      <c r="E20" s="107"/>
      <c r="F20" s="34">
        <v>5</v>
      </c>
      <c r="G20" s="20"/>
      <c r="H20" s="27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9"/>
      <c r="AH20" s="11" t="str">
        <f t="shared" si="0"/>
        <v>Problem çözümünde operatörler</v>
      </c>
      <c r="AI20" s="12" t="e">
        <f>Q78</f>
        <v>#DIV/0!</v>
      </c>
      <c r="AJ20" s="10" t="e">
        <f t="shared" si="1"/>
        <v>#DIV/0!</v>
      </c>
    </row>
    <row r="21" spans="2:36" ht="20.100000000000001" customHeight="1">
      <c r="B21" s="1"/>
      <c r="C21" s="33">
        <v>13</v>
      </c>
      <c r="D21" s="107" t="s">
        <v>50</v>
      </c>
      <c r="E21" s="107"/>
      <c r="F21" s="34">
        <v>5</v>
      </c>
      <c r="G21" s="20"/>
      <c r="H21" s="27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9"/>
      <c r="AH21" s="11" t="str">
        <f t="shared" si="0"/>
        <v>Programlama temel kavramlar</v>
      </c>
      <c r="AI21" s="12" t="e">
        <f>R78</f>
        <v>#DIV/0!</v>
      </c>
      <c r="AJ21" s="10" t="e">
        <f t="shared" si="1"/>
        <v>#DIV/0!</v>
      </c>
    </row>
    <row r="22" spans="2:36" ht="20.100000000000001" customHeight="1">
      <c r="B22" s="1"/>
      <c r="C22" s="33">
        <v>14</v>
      </c>
      <c r="D22" s="107"/>
      <c r="E22" s="107"/>
      <c r="F22" s="34"/>
      <c r="G22" s="20"/>
      <c r="H22" s="27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9"/>
      <c r="AH22" s="11" t="str">
        <f t="shared" si="0"/>
        <v/>
      </c>
      <c r="AI22" s="12" t="str">
        <f>S78</f>
        <v xml:space="preserve"> </v>
      </c>
      <c r="AJ22" s="10" t="str">
        <f t="shared" si="1"/>
        <v/>
      </c>
    </row>
    <row r="23" spans="2:36" ht="20.100000000000001" customHeight="1">
      <c r="B23" s="1"/>
      <c r="C23" s="33">
        <v>15</v>
      </c>
      <c r="D23" s="107"/>
      <c r="E23" s="107"/>
      <c r="F23" s="34"/>
      <c r="G23" s="20"/>
      <c r="H23" s="27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9"/>
      <c r="AH23" s="11" t="str">
        <f t="shared" si="0"/>
        <v/>
      </c>
      <c r="AI23" s="12" t="str">
        <f>T78</f>
        <v/>
      </c>
      <c r="AJ23" s="10" t="str">
        <f t="shared" si="1"/>
        <v/>
      </c>
    </row>
    <row r="24" spans="2:36" ht="20.100000000000001" customHeight="1">
      <c r="B24" s="1"/>
      <c r="C24" s="33">
        <v>16</v>
      </c>
      <c r="D24" s="107"/>
      <c r="E24" s="107"/>
      <c r="F24" s="34"/>
      <c r="G24" s="20"/>
      <c r="H24" s="27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9"/>
      <c r="AH24" s="11" t="str">
        <f t="shared" si="0"/>
        <v/>
      </c>
      <c r="AI24" s="12" t="str">
        <f>U78</f>
        <v/>
      </c>
      <c r="AJ24" s="10" t="str">
        <f t="shared" si="1"/>
        <v/>
      </c>
    </row>
    <row r="25" spans="2:36" ht="20.100000000000001" customHeight="1">
      <c r="B25" s="1"/>
      <c r="C25" s="33">
        <v>17</v>
      </c>
      <c r="D25" s="107"/>
      <c r="E25" s="107"/>
      <c r="F25" s="34"/>
      <c r="G25" s="20"/>
      <c r="H25" s="27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9"/>
      <c r="AH25" s="11" t="str">
        <f t="shared" si="0"/>
        <v/>
      </c>
      <c r="AI25" s="12" t="str">
        <f>V78</f>
        <v/>
      </c>
      <c r="AJ25" s="10" t="str">
        <f t="shared" si="1"/>
        <v/>
      </c>
    </row>
    <row r="26" spans="2:36" ht="20.100000000000001" customHeight="1">
      <c r="B26" s="1"/>
      <c r="C26" s="33">
        <v>18</v>
      </c>
      <c r="D26" s="107"/>
      <c r="E26" s="107"/>
      <c r="F26" s="34"/>
      <c r="G26" s="20"/>
      <c r="H26" s="27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9"/>
      <c r="AH26" s="11" t="str">
        <f t="shared" si="0"/>
        <v/>
      </c>
      <c r="AI26" s="12" t="str">
        <f>W78</f>
        <v/>
      </c>
      <c r="AJ26" s="10" t="str">
        <f t="shared" si="1"/>
        <v/>
      </c>
    </row>
    <row r="27" spans="2:36" ht="20.100000000000001" customHeight="1">
      <c r="B27" s="1"/>
      <c r="C27" s="33">
        <v>19</v>
      </c>
      <c r="D27" s="107"/>
      <c r="E27" s="107"/>
      <c r="F27" s="34"/>
      <c r="G27" s="20"/>
      <c r="H27" s="27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9"/>
      <c r="AH27" s="11" t="str">
        <f t="shared" si="0"/>
        <v/>
      </c>
      <c r="AI27" s="12" t="str">
        <f>X78</f>
        <v/>
      </c>
      <c r="AJ27" s="10" t="str">
        <f t="shared" si="1"/>
        <v/>
      </c>
    </row>
    <row r="28" spans="2:36" ht="20.100000000000001" customHeight="1">
      <c r="B28" s="1"/>
      <c r="C28" s="33">
        <v>20</v>
      </c>
      <c r="D28" s="107"/>
      <c r="E28" s="107"/>
      <c r="F28" s="34"/>
      <c r="G28" s="20"/>
      <c r="H28" s="27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9"/>
      <c r="AH28" s="11" t="str">
        <f t="shared" si="0"/>
        <v/>
      </c>
      <c r="AI28" s="12" t="str">
        <f>Y78</f>
        <v/>
      </c>
      <c r="AJ28" s="10" t="str">
        <f t="shared" ref="AJ28:AJ33" si="2">IF(AI28&lt;50,"    * "&amp;AH28,"")</f>
        <v/>
      </c>
    </row>
    <row r="29" spans="2:36" ht="20.100000000000001" customHeight="1">
      <c r="B29" s="1"/>
      <c r="C29" s="33">
        <v>21</v>
      </c>
      <c r="D29" s="107"/>
      <c r="E29" s="107"/>
      <c r="F29" s="34"/>
      <c r="G29" s="20"/>
      <c r="H29" s="27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9"/>
      <c r="AH29" s="11" t="str">
        <f t="shared" si="0"/>
        <v/>
      </c>
      <c r="AI29" s="12" t="str">
        <f>Z78</f>
        <v/>
      </c>
      <c r="AJ29" s="10" t="str">
        <f t="shared" si="2"/>
        <v/>
      </c>
    </row>
    <row r="30" spans="2:36" ht="20.100000000000001" customHeight="1">
      <c r="B30" s="1"/>
      <c r="C30" s="33">
        <v>22</v>
      </c>
      <c r="D30" s="107"/>
      <c r="E30" s="107"/>
      <c r="F30" s="34"/>
      <c r="G30" s="20"/>
      <c r="H30" s="27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9"/>
      <c r="AH30" s="11" t="str">
        <f t="shared" si="0"/>
        <v/>
      </c>
      <c r="AI30" s="12" t="str">
        <f>AA78</f>
        <v/>
      </c>
      <c r="AJ30" s="10" t="str">
        <f t="shared" si="2"/>
        <v/>
      </c>
    </row>
    <row r="31" spans="2:36" ht="20.100000000000001" customHeight="1">
      <c r="B31" s="1"/>
      <c r="C31" s="33">
        <v>23</v>
      </c>
      <c r="D31" s="107"/>
      <c r="E31" s="107"/>
      <c r="F31" s="34"/>
      <c r="G31" s="20"/>
      <c r="H31" s="27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9"/>
      <c r="AH31" s="11" t="str">
        <f t="shared" si="0"/>
        <v/>
      </c>
      <c r="AI31" s="12" t="str">
        <f>AB78</f>
        <v/>
      </c>
      <c r="AJ31" s="10" t="str">
        <f t="shared" si="2"/>
        <v/>
      </c>
    </row>
    <row r="32" spans="2:36" ht="20.100000000000001" customHeight="1">
      <c r="B32" s="1"/>
      <c r="C32" s="33">
        <v>24</v>
      </c>
      <c r="D32" s="107"/>
      <c r="E32" s="107"/>
      <c r="F32" s="34"/>
      <c r="G32" s="20"/>
      <c r="H32" s="27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9"/>
      <c r="AH32" s="11" t="str">
        <f t="shared" si="0"/>
        <v/>
      </c>
      <c r="AI32" s="12" t="str">
        <f>AC78</f>
        <v/>
      </c>
      <c r="AJ32" s="10" t="str">
        <f t="shared" si="2"/>
        <v/>
      </c>
    </row>
    <row r="33" spans="2:36" ht="20.100000000000001" customHeight="1">
      <c r="B33" s="1"/>
      <c r="C33" s="33">
        <v>25</v>
      </c>
      <c r="D33" s="107"/>
      <c r="E33" s="107"/>
      <c r="F33" s="34"/>
      <c r="G33" s="20"/>
      <c r="H33" s="27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9"/>
      <c r="AH33" s="11" t="str">
        <f t="shared" si="0"/>
        <v/>
      </c>
      <c r="AI33" s="12" t="str">
        <f>AD78</f>
        <v/>
      </c>
      <c r="AJ33" s="10" t="str">
        <f t="shared" si="2"/>
        <v/>
      </c>
    </row>
    <row r="34" spans="2:36" ht="20.100000000000001" customHeight="1" thickBot="1">
      <c r="B34" s="1"/>
      <c r="C34" s="113" t="s">
        <v>8</v>
      </c>
      <c r="D34" s="114"/>
      <c r="E34" s="115"/>
      <c r="F34" s="35">
        <f>SUM(F9:F33)</f>
        <v>100</v>
      </c>
      <c r="G34" s="20"/>
      <c r="H34" s="30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2"/>
      <c r="AH34" s="11"/>
      <c r="AI34" s="12"/>
    </row>
    <row r="35" spans="2:36" ht="27" customHeight="1" thickBot="1">
      <c r="B35" s="1"/>
      <c r="C35" s="3"/>
      <c r="D35" s="3"/>
      <c r="E35" s="3"/>
      <c r="F35" s="3"/>
      <c r="G35" s="3"/>
      <c r="H35" s="20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H35" s="11"/>
      <c r="AI35" s="12"/>
    </row>
    <row r="36" spans="2:36" ht="24.95" customHeight="1">
      <c r="B36" s="1"/>
      <c r="C36" s="112" t="s">
        <v>0</v>
      </c>
      <c r="D36" s="101"/>
      <c r="E36" s="101"/>
      <c r="F36" s="101" t="s">
        <v>1</v>
      </c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101"/>
      <c r="X36" s="101"/>
      <c r="Y36" s="101"/>
      <c r="Z36" s="101"/>
      <c r="AA36" s="101"/>
      <c r="AB36" s="101"/>
      <c r="AC36" s="101"/>
      <c r="AD36" s="101"/>
      <c r="AE36" s="97" t="s">
        <v>6</v>
      </c>
      <c r="AF36" s="99" t="s">
        <v>2</v>
      </c>
      <c r="AH36" s="11"/>
      <c r="AI36" s="12"/>
    </row>
    <row r="37" spans="2:36" ht="24.95" customHeight="1">
      <c r="B37" s="1"/>
      <c r="C37" s="25" t="s">
        <v>3</v>
      </c>
      <c r="D37" s="4" t="s">
        <v>4</v>
      </c>
      <c r="E37" s="4" t="s">
        <v>5</v>
      </c>
      <c r="F37" s="5">
        <v>1</v>
      </c>
      <c r="G37" s="5">
        <v>2</v>
      </c>
      <c r="H37" s="5">
        <v>3</v>
      </c>
      <c r="I37" s="5">
        <v>4</v>
      </c>
      <c r="J37" s="5">
        <v>5</v>
      </c>
      <c r="K37" s="5">
        <v>6</v>
      </c>
      <c r="L37" s="5">
        <v>7</v>
      </c>
      <c r="M37" s="5">
        <v>8</v>
      </c>
      <c r="N37" s="5">
        <v>9</v>
      </c>
      <c r="O37" s="5">
        <v>10</v>
      </c>
      <c r="P37" s="5">
        <v>11</v>
      </c>
      <c r="Q37" s="5">
        <v>12</v>
      </c>
      <c r="R37" s="5">
        <v>13</v>
      </c>
      <c r="S37" s="5">
        <v>14</v>
      </c>
      <c r="T37" s="5">
        <v>15</v>
      </c>
      <c r="U37" s="5">
        <v>16</v>
      </c>
      <c r="V37" s="5">
        <v>17</v>
      </c>
      <c r="W37" s="5">
        <v>18</v>
      </c>
      <c r="X37" s="5">
        <v>19</v>
      </c>
      <c r="Y37" s="5">
        <v>20</v>
      </c>
      <c r="Z37" s="5">
        <v>21</v>
      </c>
      <c r="AA37" s="5">
        <v>22</v>
      </c>
      <c r="AB37" s="5">
        <v>23</v>
      </c>
      <c r="AC37" s="5">
        <v>24</v>
      </c>
      <c r="AD37" s="5">
        <v>25</v>
      </c>
      <c r="AE37" s="98"/>
      <c r="AF37" s="100"/>
      <c r="AH37" s="11"/>
      <c r="AI37" s="12"/>
    </row>
    <row r="38" spans="2:36" ht="15" customHeight="1">
      <c r="B38" s="1"/>
      <c r="C38" s="26">
        <v>1</v>
      </c>
      <c r="D38" s="41" t="str">
        <f>IF(Liste!C15=0," ",Liste!C15)</f>
        <v xml:space="preserve"> </v>
      </c>
      <c r="E38" s="41" t="str">
        <f>IF(Liste!D15=0," ",Liste!D15)</f>
        <v xml:space="preserve"> </v>
      </c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39" t="str">
        <f t="shared" ref="AE38:AE77" si="3">IF(COUNTBLANK(F38:AD38)=COLUMNS(F38:AD38)," ",IF(SUM(F38:AD38)=0,0,SUM(F38:AD38)))</f>
        <v xml:space="preserve"> </v>
      </c>
      <c r="AF38" s="63" t="str">
        <f>IF(AE38=" "," ",IF(AE38&gt;=85,"PEKİYİ",IF(AE38&gt;=70,"İYİ",IF(AE38&gt;=55,"ORTA",IF(AE38&gt;=45,"GEÇER",IF(AE38&lt;45,"GEÇMEZ"))))))</f>
        <v xml:space="preserve"> </v>
      </c>
      <c r="AH38" s="11"/>
      <c r="AI38" s="12"/>
    </row>
    <row r="39" spans="2:36" ht="15" customHeight="1">
      <c r="B39" s="1"/>
      <c r="C39" s="26">
        <v>2</v>
      </c>
      <c r="D39" s="41" t="str">
        <f>IF(Liste!C16=0," ",Liste!C16)</f>
        <v xml:space="preserve"> </v>
      </c>
      <c r="E39" s="41" t="str">
        <f>IF(Liste!D16=0," ",Liste!D16)</f>
        <v xml:space="preserve"> </v>
      </c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39" t="str">
        <f t="shared" si="3"/>
        <v xml:space="preserve"> </v>
      </c>
      <c r="AF39" s="63" t="str">
        <f t="shared" ref="AF39:AF77" si="4">IF(AE39=" "," ",IF(AE39&gt;=85,"PEKİYİ",IF(AE39&gt;=70,"İYİ",IF(AE39&gt;=55,"ORTA",IF(AE39&gt;=45,"GEÇER",IF(AE39&lt;45,"GEÇMEZ"))))))</f>
        <v xml:space="preserve"> </v>
      </c>
      <c r="AH39" s="11"/>
      <c r="AI39" s="12"/>
    </row>
    <row r="40" spans="2:36" ht="15" customHeight="1">
      <c r="B40" s="1"/>
      <c r="C40" s="26">
        <v>3</v>
      </c>
      <c r="D40" s="41" t="str">
        <f>IF(Liste!C17=0," ",Liste!C17)</f>
        <v xml:space="preserve"> </v>
      </c>
      <c r="E40" s="41" t="str">
        <f>IF(Liste!D17=0," ",Liste!D17)</f>
        <v xml:space="preserve"> </v>
      </c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39" t="str">
        <f t="shared" si="3"/>
        <v xml:space="preserve"> </v>
      </c>
      <c r="AF40" s="63" t="str">
        <f t="shared" si="4"/>
        <v xml:space="preserve"> </v>
      </c>
      <c r="AH40" s="11"/>
      <c r="AI40" s="12"/>
    </row>
    <row r="41" spans="2:36" ht="15" customHeight="1">
      <c r="B41" s="1"/>
      <c r="C41" s="26">
        <v>4</v>
      </c>
      <c r="D41" s="41" t="str">
        <f>IF(Liste!C18=0," ",Liste!C18)</f>
        <v xml:space="preserve"> </v>
      </c>
      <c r="E41" s="41" t="str">
        <f>IF(Liste!D18=0," ",Liste!D18)</f>
        <v xml:space="preserve"> </v>
      </c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39" t="str">
        <f t="shared" si="3"/>
        <v xml:space="preserve"> </v>
      </c>
      <c r="AF41" s="63" t="str">
        <f t="shared" si="4"/>
        <v xml:space="preserve"> </v>
      </c>
      <c r="AH41" s="11"/>
      <c r="AI41" s="12"/>
    </row>
    <row r="42" spans="2:36" ht="15" customHeight="1">
      <c r="B42" s="1"/>
      <c r="C42" s="26">
        <v>5</v>
      </c>
      <c r="D42" s="41" t="str">
        <f>IF(Liste!C19=0," ",Liste!C19)</f>
        <v xml:space="preserve"> </v>
      </c>
      <c r="E42" s="41" t="str">
        <f>IF(Liste!D19=0," ",Liste!D19)</f>
        <v xml:space="preserve"> </v>
      </c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39" t="str">
        <f t="shared" si="3"/>
        <v xml:space="preserve"> </v>
      </c>
      <c r="AF42" s="63" t="str">
        <f t="shared" si="4"/>
        <v xml:space="preserve"> </v>
      </c>
      <c r="AH42" s="13"/>
    </row>
    <row r="43" spans="2:36" ht="15" customHeight="1">
      <c r="B43" s="1"/>
      <c r="C43" s="26">
        <v>6</v>
      </c>
      <c r="D43" s="41" t="str">
        <f>IF(Liste!C20=0," ",Liste!C20)</f>
        <v xml:space="preserve"> </v>
      </c>
      <c r="E43" s="41" t="str">
        <f>IF(Liste!D20=0," ",Liste!D20)</f>
        <v xml:space="preserve"> </v>
      </c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39" t="str">
        <f t="shared" si="3"/>
        <v xml:space="preserve"> </v>
      </c>
      <c r="AF43" s="63" t="str">
        <f t="shared" si="4"/>
        <v xml:space="preserve"> </v>
      </c>
      <c r="AH43" s="13"/>
    </row>
    <row r="44" spans="2:36" ht="15" customHeight="1">
      <c r="B44" s="1"/>
      <c r="C44" s="26">
        <v>7</v>
      </c>
      <c r="D44" s="41" t="str">
        <f>IF(Liste!C21=0," ",Liste!C21)</f>
        <v xml:space="preserve"> </v>
      </c>
      <c r="E44" s="41" t="str">
        <f>IF(Liste!D21=0," ",Liste!D21)</f>
        <v xml:space="preserve"> </v>
      </c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39" t="str">
        <f t="shared" si="3"/>
        <v xml:space="preserve"> </v>
      </c>
      <c r="AF44" s="63" t="str">
        <f t="shared" si="4"/>
        <v xml:space="preserve"> </v>
      </c>
      <c r="AH44" s="13"/>
    </row>
    <row r="45" spans="2:36" ht="15" customHeight="1">
      <c r="B45" s="1"/>
      <c r="C45" s="26">
        <v>8</v>
      </c>
      <c r="D45" s="41" t="str">
        <f>IF(Liste!C22=0," ",Liste!C22)</f>
        <v xml:space="preserve"> </v>
      </c>
      <c r="E45" s="41" t="str">
        <f>IF(Liste!D22=0," ",Liste!D22)</f>
        <v xml:space="preserve"> </v>
      </c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39" t="str">
        <f t="shared" si="3"/>
        <v xml:space="preserve"> </v>
      </c>
      <c r="AF45" s="63" t="str">
        <f t="shared" si="4"/>
        <v xml:space="preserve"> </v>
      </c>
      <c r="AH45" s="13"/>
    </row>
    <row r="46" spans="2:36" ht="15" customHeight="1">
      <c r="B46" s="1"/>
      <c r="C46" s="26">
        <v>9</v>
      </c>
      <c r="D46" s="41" t="str">
        <f>IF(Liste!C23=0," ",Liste!C23)</f>
        <v xml:space="preserve"> </v>
      </c>
      <c r="E46" s="41" t="str">
        <f>IF(Liste!D23=0," ",Liste!D23)</f>
        <v xml:space="preserve"> </v>
      </c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39" t="str">
        <f>IF(COUNTBLANK(F46:AD46)=COLUMNS(F46:AD46)," ",IF(SUM(F46:AD46)=0,0,SUM(F46:AD46)))</f>
        <v xml:space="preserve"> </v>
      </c>
      <c r="AF46" s="63" t="str">
        <f t="shared" si="4"/>
        <v xml:space="preserve"> </v>
      </c>
      <c r="AH46" s="13"/>
    </row>
    <row r="47" spans="2:36" ht="15" customHeight="1">
      <c r="B47" s="1"/>
      <c r="C47" s="26">
        <v>10</v>
      </c>
      <c r="D47" s="41" t="str">
        <f>IF(Liste!C24=0," ",Liste!C24)</f>
        <v xml:space="preserve"> </v>
      </c>
      <c r="E47" s="41" t="str">
        <f>IF(Liste!D24=0," ",Liste!D24)</f>
        <v xml:space="preserve"> </v>
      </c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39" t="str">
        <f t="shared" si="3"/>
        <v xml:space="preserve"> </v>
      </c>
      <c r="AF47" s="63" t="str">
        <f t="shared" si="4"/>
        <v xml:space="preserve"> </v>
      </c>
      <c r="AH47" s="13"/>
    </row>
    <row r="48" spans="2:36" ht="15" customHeight="1">
      <c r="B48" s="1"/>
      <c r="C48" s="26">
        <v>11</v>
      </c>
      <c r="D48" s="41" t="str">
        <f>IF(Liste!C25=0," ",Liste!C25)</f>
        <v xml:space="preserve"> </v>
      </c>
      <c r="E48" s="41" t="str">
        <f>IF(Liste!D25=0," ",Liste!D25)</f>
        <v xml:space="preserve"> </v>
      </c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39" t="str">
        <f t="shared" si="3"/>
        <v xml:space="preserve"> </v>
      </c>
      <c r="AF48" s="63" t="str">
        <f t="shared" si="4"/>
        <v xml:space="preserve"> </v>
      </c>
      <c r="AH48" s="13"/>
    </row>
    <row r="49" spans="2:34" s="2" customFormat="1" ht="15" customHeight="1">
      <c r="B49" s="1"/>
      <c r="C49" s="26">
        <v>12</v>
      </c>
      <c r="D49" s="41" t="str">
        <f>IF(Liste!C26=0," ",Liste!C26)</f>
        <v xml:space="preserve"> </v>
      </c>
      <c r="E49" s="41" t="str">
        <f>IF(Liste!D26=0," ",Liste!D26)</f>
        <v xml:space="preserve"> </v>
      </c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39" t="str">
        <f t="shared" si="3"/>
        <v xml:space="preserve"> </v>
      </c>
      <c r="AF49" s="63" t="str">
        <f t="shared" si="4"/>
        <v xml:space="preserve"> </v>
      </c>
      <c r="AH49" s="13"/>
    </row>
    <row r="50" spans="2:34" s="2" customFormat="1" ht="15" customHeight="1">
      <c r="B50" s="1"/>
      <c r="C50" s="26">
        <v>13</v>
      </c>
      <c r="D50" s="41" t="str">
        <f>IF(Liste!C27=0," ",Liste!C27)</f>
        <v xml:space="preserve"> </v>
      </c>
      <c r="E50" s="41" t="str">
        <f>IF(Liste!D27=0," ",Liste!D27)</f>
        <v xml:space="preserve"> </v>
      </c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39" t="str">
        <f t="shared" si="3"/>
        <v xml:space="preserve"> </v>
      </c>
      <c r="AF50" s="63" t="str">
        <f t="shared" si="4"/>
        <v xml:space="preserve"> </v>
      </c>
      <c r="AH50" s="13"/>
    </row>
    <row r="51" spans="2:34" s="2" customFormat="1" ht="15" customHeight="1">
      <c r="B51" s="1"/>
      <c r="C51" s="26">
        <v>14</v>
      </c>
      <c r="D51" s="41" t="str">
        <f>IF(Liste!C28=0," ",Liste!C28)</f>
        <v xml:space="preserve"> </v>
      </c>
      <c r="E51" s="41" t="str">
        <f>IF(Liste!D28=0," ",Liste!D28)</f>
        <v xml:space="preserve"> </v>
      </c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39" t="str">
        <f t="shared" si="3"/>
        <v xml:space="preserve"> </v>
      </c>
      <c r="AF51" s="63" t="str">
        <f t="shared" si="4"/>
        <v xml:space="preserve"> </v>
      </c>
      <c r="AH51" s="13"/>
    </row>
    <row r="52" spans="2:34" s="2" customFormat="1" ht="15" customHeight="1">
      <c r="B52" s="1"/>
      <c r="C52" s="26">
        <v>15</v>
      </c>
      <c r="D52" s="41" t="str">
        <f>IF(Liste!C29=0," ",Liste!C29)</f>
        <v xml:space="preserve"> </v>
      </c>
      <c r="E52" s="41" t="str">
        <f>IF(Liste!D29=0," ",Liste!D29)</f>
        <v xml:space="preserve"> </v>
      </c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39" t="str">
        <f t="shared" si="3"/>
        <v xml:space="preserve"> </v>
      </c>
      <c r="AF52" s="63" t="str">
        <f t="shared" si="4"/>
        <v xml:space="preserve"> </v>
      </c>
      <c r="AH52" s="13"/>
    </row>
    <row r="53" spans="2:34" s="2" customFormat="1" ht="15" customHeight="1">
      <c r="B53" s="1"/>
      <c r="C53" s="26">
        <v>16</v>
      </c>
      <c r="D53" s="41" t="str">
        <f>IF(Liste!C30=0," ",Liste!C30)</f>
        <v xml:space="preserve"> </v>
      </c>
      <c r="E53" s="41" t="str">
        <f>IF(Liste!D30=0," ",Liste!D30)</f>
        <v xml:space="preserve"> </v>
      </c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39" t="str">
        <f t="shared" si="3"/>
        <v xml:space="preserve"> </v>
      </c>
      <c r="AF53" s="63" t="str">
        <f t="shared" si="4"/>
        <v xml:space="preserve"> </v>
      </c>
      <c r="AH53" s="13"/>
    </row>
    <row r="54" spans="2:34" s="2" customFormat="1" ht="15" customHeight="1">
      <c r="B54" s="1"/>
      <c r="C54" s="26">
        <v>17</v>
      </c>
      <c r="D54" s="41" t="str">
        <f>IF(Liste!C31=0," ",Liste!C31)</f>
        <v xml:space="preserve"> </v>
      </c>
      <c r="E54" s="41" t="str">
        <f>IF(Liste!D31=0," ",Liste!D31)</f>
        <v xml:space="preserve"> </v>
      </c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39" t="str">
        <f t="shared" si="3"/>
        <v xml:space="preserve"> </v>
      </c>
      <c r="AF54" s="63" t="str">
        <f t="shared" si="4"/>
        <v xml:space="preserve"> </v>
      </c>
      <c r="AH54" s="13"/>
    </row>
    <row r="55" spans="2:34" s="2" customFormat="1" ht="15" customHeight="1">
      <c r="B55" s="1"/>
      <c r="C55" s="26">
        <v>18</v>
      </c>
      <c r="D55" s="41" t="str">
        <f>IF(Liste!C32=0," ",Liste!C32)</f>
        <v xml:space="preserve"> </v>
      </c>
      <c r="E55" s="41" t="str">
        <f>IF(Liste!D32=0," ",Liste!D32)</f>
        <v xml:space="preserve"> </v>
      </c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39" t="str">
        <f t="shared" si="3"/>
        <v xml:space="preserve"> </v>
      </c>
      <c r="AF55" s="63" t="str">
        <f t="shared" si="4"/>
        <v xml:space="preserve"> </v>
      </c>
      <c r="AH55" s="13"/>
    </row>
    <row r="56" spans="2:34" s="2" customFormat="1" ht="15" customHeight="1">
      <c r="B56" s="1"/>
      <c r="C56" s="26">
        <v>19</v>
      </c>
      <c r="D56" s="41" t="str">
        <f>IF(Liste!C33=0," ",Liste!C33)</f>
        <v xml:space="preserve"> </v>
      </c>
      <c r="E56" s="41" t="str">
        <f>IF(Liste!D33=0," ",Liste!D33)</f>
        <v xml:space="preserve"> </v>
      </c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39" t="str">
        <f t="shared" si="3"/>
        <v xml:space="preserve"> </v>
      </c>
      <c r="AF56" s="63" t="str">
        <f t="shared" si="4"/>
        <v xml:space="preserve"> </v>
      </c>
      <c r="AH56" s="13"/>
    </row>
    <row r="57" spans="2:34" s="2" customFormat="1" ht="15" customHeight="1">
      <c r="B57" s="1"/>
      <c r="C57" s="26">
        <v>20</v>
      </c>
      <c r="D57" s="41" t="str">
        <f>IF(Liste!C34=0," ",Liste!C34)</f>
        <v xml:space="preserve"> </v>
      </c>
      <c r="E57" s="41" t="str">
        <f>IF(Liste!D34=0," ",Liste!D34)</f>
        <v xml:space="preserve"> </v>
      </c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39" t="str">
        <f t="shared" si="3"/>
        <v xml:space="preserve"> </v>
      </c>
      <c r="AF57" s="63" t="str">
        <f t="shared" si="4"/>
        <v xml:space="preserve"> </v>
      </c>
      <c r="AH57" s="13"/>
    </row>
    <row r="58" spans="2:34" s="2" customFormat="1" ht="15" customHeight="1">
      <c r="B58" s="1"/>
      <c r="C58" s="26">
        <v>21</v>
      </c>
      <c r="D58" s="41" t="str">
        <f>IF(Liste!C35=0," ",Liste!C35)</f>
        <v xml:space="preserve"> </v>
      </c>
      <c r="E58" s="41" t="str">
        <f>IF(Liste!D35=0," ",Liste!D35)</f>
        <v xml:space="preserve"> </v>
      </c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39" t="str">
        <f t="shared" si="3"/>
        <v xml:space="preserve"> </v>
      </c>
      <c r="AF58" s="63" t="str">
        <f t="shared" si="4"/>
        <v xml:space="preserve"> </v>
      </c>
      <c r="AH58" s="13"/>
    </row>
    <row r="59" spans="2:34" s="2" customFormat="1" ht="15" customHeight="1">
      <c r="B59" s="1"/>
      <c r="C59" s="26">
        <v>22</v>
      </c>
      <c r="D59" s="41" t="str">
        <f>IF(Liste!C36=0," ",Liste!C36)</f>
        <v xml:space="preserve"> </v>
      </c>
      <c r="E59" s="41" t="str">
        <f>IF(Liste!D36=0," ",Liste!D36)</f>
        <v xml:space="preserve"> </v>
      </c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39" t="str">
        <f t="shared" si="3"/>
        <v xml:space="preserve"> </v>
      </c>
      <c r="AF59" s="63" t="str">
        <f t="shared" si="4"/>
        <v xml:space="preserve"> </v>
      </c>
      <c r="AH59" s="13"/>
    </row>
    <row r="60" spans="2:34" s="2" customFormat="1" ht="15" customHeight="1">
      <c r="B60" s="1"/>
      <c r="C60" s="26">
        <v>23</v>
      </c>
      <c r="D60" s="41" t="str">
        <f>IF(Liste!C37=0," ",Liste!C37)</f>
        <v xml:space="preserve"> </v>
      </c>
      <c r="E60" s="41" t="str">
        <f>IF(Liste!D37=0," ",Liste!D37)</f>
        <v xml:space="preserve"> </v>
      </c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39" t="str">
        <f t="shared" si="3"/>
        <v xml:space="preserve"> </v>
      </c>
      <c r="AF60" s="63" t="str">
        <f t="shared" si="4"/>
        <v xml:space="preserve"> </v>
      </c>
      <c r="AH60" s="13"/>
    </row>
    <row r="61" spans="2:34" s="2" customFormat="1" ht="15" customHeight="1">
      <c r="B61" s="1"/>
      <c r="C61" s="26">
        <v>24</v>
      </c>
      <c r="D61" s="41" t="str">
        <f>IF(Liste!C38=0," ",Liste!C38)</f>
        <v xml:space="preserve"> </v>
      </c>
      <c r="E61" s="41" t="str">
        <f>IF(Liste!D38=0," ",Liste!D38)</f>
        <v xml:space="preserve"> </v>
      </c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39" t="str">
        <f t="shared" si="3"/>
        <v xml:space="preserve"> </v>
      </c>
      <c r="AF61" s="63" t="str">
        <f t="shared" si="4"/>
        <v xml:space="preserve"> </v>
      </c>
      <c r="AH61" s="13"/>
    </row>
    <row r="62" spans="2:34" s="2" customFormat="1" ht="15" customHeight="1">
      <c r="B62" s="1"/>
      <c r="C62" s="26">
        <v>25</v>
      </c>
      <c r="D62" s="41" t="str">
        <f>IF(Liste!C39=0," ",Liste!C39)</f>
        <v xml:space="preserve"> </v>
      </c>
      <c r="E62" s="41" t="str">
        <f>IF(Liste!D39=0," ",Liste!D39)</f>
        <v xml:space="preserve"> </v>
      </c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39" t="str">
        <f t="shared" si="3"/>
        <v xml:space="preserve"> </v>
      </c>
      <c r="AF62" s="63" t="str">
        <f t="shared" si="4"/>
        <v xml:space="preserve"> </v>
      </c>
      <c r="AH62" s="13"/>
    </row>
    <row r="63" spans="2:34" s="2" customFormat="1" ht="15" customHeight="1">
      <c r="B63" s="1"/>
      <c r="C63" s="26">
        <v>26</v>
      </c>
      <c r="D63" s="41" t="str">
        <f>IF(Liste!C40=0," ",Liste!C40)</f>
        <v xml:space="preserve"> </v>
      </c>
      <c r="E63" s="41" t="str">
        <f>IF(Liste!D40=0," ",Liste!D40)</f>
        <v xml:space="preserve"> </v>
      </c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39" t="str">
        <f t="shared" si="3"/>
        <v xml:space="preserve"> </v>
      </c>
      <c r="AF63" s="63" t="str">
        <f t="shared" si="4"/>
        <v xml:space="preserve"> </v>
      </c>
      <c r="AH63" s="13"/>
    </row>
    <row r="64" spans="2:34" s="2" customFormat="1" ht="15" customHeight="1">
      <c r="B64" s="1"/>
      <c r="C64" s="26">
        <v>27</v>
      </c>
      <c r="D64" s="41" t="str">
        <f>IF(Liste!C41=0," ",Liste!C41)</f>
        <v xml:space="preserve"> </v>
      </c>
      <c r="E64" s="41" t="str">
        <f>IF(Liste!D41=0," ",Liste!D41)</f>
        <v xml:space="preserve"> </v>
      </c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39" t="str">
        <f t="shared" si="3"/>
        <v xml:space="preserve"> </v>
      </c>
      <c r="AF64" s="63" t="str">
        <f t="shared" si="4"/>
        <v xml:space="preserve"> </v>
      </c>
      <c r="AH64" s="9"/>
    </row>
    <row r="65" spans="2:32" ht="15" customHeight="1">
      <c r="B65" s="1"/>
      <c r="C65" s="26">
        <v>28</v>
      </c>
      <c r="D65" s="41" t="str">
        <f>IF(Liste!C42=0," ",Liste!C42)</f>
        <v xml:space="preserve"> </v>
      </c>
      <c r="E65" s="41" t="str">
        <f>IF(Liste!D42=0," ",Liste!D42)</f>
        <v xml:space="preserve"> </v>
      </c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39" t="str">
        <f t="shared" si="3"/>
        <v xml:space="preserve"> </v>
      </c>
      <c r="AF65" s="63" t="str">
        <f t="shared" si="4"/>
        <v xml:space="preserve"> </v>
      </c>
    </row>
    <row r="66" spans="2:32" ht="15" customHeight="1">
      <c r="B66" s="1"/>
      <c r="C66" s="26">
        <v>29</v>
      </c>
      <c r="D66" s="41" t="str">
        <f>IF(Liste!C43=0," ",Liste!C43)</f>
        <v xml:space="preserve"> </v>
      </c>
      <c r="E66" s="41" t="str">
        <f>IF(Liste!D43=0," ",Liste!D43)</f>
        <v xml:space="preserve"> </v>
      </c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39" t="str">
        <f t="shared" si="3"/>
        <v xml:space="preserve"> </v>
      </c>
      <c r="AF66" s="63" t="str">
        <f t="shared" si="4"/>
        <v xml:space="preserve"> </v>
      </c>
    </row>
    <row r="67" spans="2:32" ht="15" customHeight="1">
      <c r="B67" s="1"/>
      <c r="C67" s="26">
        <v>30</v>
      </c>
      <c r="D67" s="41" t="str">
        <f>IF(Liste!C44=0," ",Liste!C44)</f>
        <v xml:space="preserve"> </v>
      </c>
      <c r="E67" s="41" t="str">
        <f>IF(Liste!D44=0," ",Liste!D44)</f>
        <v xml:space="preserve"> </v>
      </c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39" t="str">
        <f t="shared" si="3"/>
        <v xml:space="preserve"> </v>
      </c>
      <c r="AF67" s="63" t="str">
        <f t="shared" si="4"/>
        <v xml:space="preserve"> </v>
      </c>
    </row>
    <row r="68" spans="2:32" ht="15" customHeight="1">
      <c r="B68" s="1"/>
      <c r="C68" s="26">
        <v>31</v>
      </c>
      <c r="D68" s="41" t="str">
        <f>IF(Liste!C45=0," ",Liste!C45)</f>
        <v xml:space="preserve"> </v>
      </c>
      <c r="E68" s="41" t="str">
        <f>IF(Liste!D45=0," ",Liste!D45)</f>
        <v xml:space="preserve"> </v>
      </c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39" t="str">
        <f t="shared" si="3"/>
        <v xml:space="preserve"> </v>
      </c>
      <c r="AF68" s="63" t="str">
        <f t="shared" si="4"/>
        <v xml:space="preserve"> </v>
      </c>
    </row>
    <row r="69" spans="2:32" ht="15" customHeight="1">
      <c r="B69" s="1"/>
      <c r="C69" s="26">
        <v>32</v>
      </c>
      <c r="D69" s="41" t="str">
        <f>IF(Liste!C46=0," ",Liste!C46)</f>
        <v xml:space="preserve"> </v>
      </c>
      <c r="E69" s="41" t="str">
        <f>IF(Liste!D46=0," ",Liste!D46)</f>
        <v xml:space="preserve"> </v>
      </c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39" t="str">
        <f t="shared" si="3"/>
        <v/>
      </c>
      <c r="AF69" s="63" t="str">
        <f t="shared" si="4"/>
        <v/>
      </c>
    </row>
    <row r="70" spans="2:32" ht="15" customHeight="1">
      <c r="B70" s="1"/>
      <c r="C70" s="26">
        <v>33</v>
      </c>
      <c r="D70" s="41" t="str">
        <f>IF(Liste!C47=0," ",Liste!C47)</f>
        <v xml:space="preserve"> </v>
      </c>
      <c r="E70" s="41" t="str">
        <f>IF(Liste!D47=0," ",Liste!D47)</f>
        <v xml:space="preserve"> </v>
      </c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39" t="str">
        <f t="shared" si="3"/>
        <v/>
      </c>
      <c r="AF70" s="40" t="str">
        <f t="shared" si="4"/>
        <v/>
      </c>
    </row>
    <row r="71" spans="2:32" ht="15" customHeight="1">
      <c r="B71" s="1"/>
      <c r="C71" s="26">
        <v>34</v>
      </c>
      <c r="D71" s="41" t="str">
        <f>IF(Liste!C48=0," ",Liste!C48)</f>
        <v xml:space="preserve"> </v>
      </c>
      <c r="E71" s="41" t="str">
        <f>IF(Liste!D48=0," ",Liste!D48)</f>
        <v xml:space="preserve"> </v>
      </c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39" t="str">
        <f t="shared" si="3"/>
        <v/>
      </c>
      <c r="AF71" s="40" t="str">
        <f t="shared" si="4"/>
        <v/>
      </c>
    </row>
    <row r="72" spans="2:32" ht="15" customHeight="1">
      <c r="B72" s="1"/>
      <c r="C72" s="54">
        <v>35</v>
      </c>
      <c r="D72" s="41" t="str">
        <f>IF(Liste!C49=0," ",Liste!C49)</f>
        <v xml:space="preserve"> </v>
      </c>
      <c r="E72" s="55" t="str">
        <f>IF(Liste!D49=0," ",Liste!D49)</f>
        <v xml:space="preserve"> </v>
      </c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56"/>
      <c r="AA72" s="56"/>
      <c r="AB72" s="56"/>
      <c r="AC72" s="56"/>
      <c r="AD72" s="56"/>
      <c r="AE72" s="39" t="str">
        <f t="shared" ref="AE72:AE74" si="5">IF(COUNTBLANK(F72:AD72)=COLUMNS(F72:AD72)," ",IF(SUM(F72:AD72)=0,0,SUM(F72:AD72)))</f>
        <v/>
      </c>
      <c r="AF72" s="40" t="str">
        <f t="shared" si="4"/>
        <v/>
      </c>
    </row>
    <row r="73" spans="2:32" ht="15" customHeight="1">
      <c r="B73" s="1"/>
      <c r="C73" s="54">
        <v>36</v>
      </c>
      <c r="D73" s="41" t="str">
        <f>IF(Liste!C50=0," ",Liste!C50)</f>
        <v xml:space="preserve"> </v>
      </c>
      <c r="E73" s="55" t="str">
        <f>IF(Liste!D50=0," ",Liste!D50)</f>
        <v xml:space="preserve"> </v>
      </c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56"/>
      <c r="AA73" s="56"/>
      <c r="AB73" s="56"/>
      <c r="AC73" s="56"/>
      <c r="AD73" s="56"/>
      <c r="AE73" s="39" t="str">
        <f t="shared" si="5"/>
        <v/>
      </c>
      <c r="AF73" s="40" t="str">
        <f t="shared" si="4"/>
        <v/>
      </c>
    </row>
    <row r="74" spans="2:32" ht="15" customHeight="1">
      <c r="B74" s="1"/>
      <c r="C74" s="54">
        <v>37</v>
      </c>
      <c r="D74" s="41" t="str">
        <f>IF(Liste!C51=0," ",Liste!C51)</f>
        <v xml:space="preserve"> </v>
      </c>
      <c r="E74" s="55" t="str">
        <f>IF(Liste!D51=0," ",Liste!D51)</f>
        <v xml:space="preserve"> </v>
      </c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56"/>
      <c r="AA74" s="56"/>
      <c r="AB74" s="56"/>
      <c r="AC74" s="56"/>
      <c r="AD74" s="56"/>
      <c r="AE74" s="39" t="str">
        <f t="shared" si="5"/>
        <v/>
      </c>
      <c r="AF74" s="40" t="str">
        <f t="shared" si="4"/>
        <v/>
      </c>
    </row>
    <row r="75" spans="2:32" ht="15" customHeight="1">
      <c r="B75" s="1"/>
      <c r="C75" s="54">
        <v>38</v>
      </c>
      <c r="D75" s="41" t="str">
        <f>IF(Liste!C52=0," ",Liste!C52)</f>
        <v xml:space="preserve"> </v>
      </c>
      <c r="E75" s="55" t="str">
        <f>IF(Liste!D52=0," ",Liste!D52)</f>
        <v xml:space="preserve"> </v>
      </c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56"/>
      <c r="AA75" s="56"/>
      <c r="AB75" s="56"/>
      <c r="AC75" s="56"/>
      <c r="AD75" s="56"/>
      <c r="AE75" s="39" t="str">
        <f t="shared" ref="AE75:AE76" si="6">IF(COUNTBLANK(F75:AD75)=COLUMNS(F75:AD75)," ",IF(SUM(F75:AD75)=0,0,SUM(F75:AD75)))</f>
        <v/>
      </c>
      <c r="AF75" s="40" t="str">
        <f t="shared" si="4"/>
        <v/>
      </c>
    </row>
    <row r="76" spans="2:32" ht="15" customHeight="1">
      <c r="B76" s="1"/>
      <c r="C76" s="54">
        <v>39</v>
      </c>
      <c r="D76" s="41" t="str">
        <f>IF(Liste!C53=0," ",Liste!C53)</f>
        <v xml:space="preserve"> </v>
      </c>
      <c r="E76" s="55" t="str">
        <f>IF(Liste!D53=0," ",Liste!D53)</f>
        <v xml:space="preserve"> </v>
      </c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56"/>
      <c r="AA76" s="56"/>
      <c r="AB76" s="56"/>
      <c r="AC76" s="56"/>
      <c r="AD76" s="56"/>
      <c r="AE76" s="39" t="str">
        <f t="shared" si="6"/>
        <v/>
      </c>
      <c r="AF76" s="40" t="str">
        <f t="shared" si="4"/>
        <v/>
      </c>
    </row>
    <row r="77" spans="2:32" ht="18" customHeight="1" thickBot="1">
      <c r="B77" s="1"/>
      <c r="C77" s="50">
        <v>40</v>
      </c>
      <c r="D77" s="51" t="str">
        <f>IF(Liste!C54=0," ",Liste!C54)</f>
        <v xml:space="preserve"> </v>
      </c>
      <c r="E77" s="51" t="str">
        <f>IF(Liste!D54=0," ",Liste!D54)</f>
        <v xml:space="preserve"> </v>
      </c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52"/>
      <c r="AA77" s="52"/>
      <c r="AB77" s="52"/>
      <c r="AC77" s="52"/>
      <c r="AD77" s="52"/>
      <c r="AE77" s="53" t="str">
        <f t="shared" si="3"/>
        <v/>
      </c>
      <c r="AF77" s="40" t="str">
        <f t="shared" si="4"/>
        <v/>
      </c>
    </row>
    <row r="78" spans="2:32" ht="24.95" customHeight="1" thickBot="1">
      <c r="B78" s="1"/>
      <c r="C78" s="110" t="s">
        <v>7</v>
      </c>
      <c r="D78" s="111"/>
      <c r="E78" s="111"/>
      <c r="F78" s="49" t="e">
        <f>IF(F9=0," ",((SUM(F38:F77)/COUNT(F38:F77))*100)/F9)</f>
        <v>#DIV/0!</v>
      </c>
      <c r="G78" s="49" t="e">
        <f>IF(F10=0," ",((SUM(G38:G77)/COUNT(G38:G77))*100)/F10)</f>
        <v>#DIV/0!</v>
      </c>
      <c r="H78" s="49" t="e">
        <f>IF(F11=0," ",((SUM(H38:H77)/COUNT(H38:H77))*100)/F11)</f>
        <v>#DIV/0!</v>
      </c>
      <c r="I78" s="49" t="e">
        <f>IF(F12=0," ",((SUM(I38:I77)/COUNT(I38:I77))*100)/F12)</f>
        <v>#DIV/0!</v>
      </c>
      <c r="J78" s="49" t="e">
        <f>IF(F13=0," ",((SUM(J38:J77)/COUNT(J38:J77))*100)/F13)</f>
        <v>#DIV/0!</v>
      </c>
      <c r="K78" s="49" t="e">
        <f>IF(F14=0," ",((SUM(K38:K77)/COUNT(K38:K77))*100)/F14)</f>
        <v>#DIV/0!</v>
      </c>
      <c r="L78" s="49" t="e">
        <f>IF(F15=0," ",((SUM(L38:L77)/COUNT(L38:L77))*100)/F15)</f>
        <v>#DIV/0!</v>
      </c>
      <c r="M78" s="49" t="e">
        <f>IF(F16=0," ",((SUM(M38:M77)/COUNT(M38:M77))*100)/F16)</f>
        <v>#DIV/0!</v>
      </c>
      <c r="N78" s="49" t="e">
        <f>IF(F17=0," ",((SUM(N38:N77)/COUNT(N38:N77))*100)/F17)</f>
        <v>#DIV/0!</v>
      </c>
      <c r="O78" s="49" t="e">
        <f>IF(F18=0," ",((SUM(O38:O77)/COUNT(O38:O77))*100)/F18)</f>
        <v>#DIV/0!</v>
      </c>
      <c r="P78" s="49" t="e">
        <f>IF(F19=0," ",((SUM(P38:P77)/COUNT(P38:P77))*100)/F19)</f>
        <v>#DIV/0!</v>
      </c>
      <c r="Q78" s="49" t="e">
        <f>IF(F20=0," ",((SUM(Q38:Q77)/COUNT(Q38:Q77))*100)/F20)</f>
        <v>#DIV/0!</v>
      </c>
      <c r="R78" s="49" t="e">
        <f>IF(F21=0," ",((SUM(R38:R77)/COUNT(R38:R77))*100)/F21)</f>
        <v>#DIV/0!</v>
      </c>
      <c r="S78" s="49" t="str">
        <f>IF(F22=0," ",((SUM(S38:S77)/COUNT(S38:S77))*100)/F22)</f>
        <v xml:space="preserve"> </v>
      </c>
      <c r="T78" s="49" t="str">
        <f>IF(F23=0," ",((SUM(T38:T77)/COUNT(T38:T77))*100)/F23)</f>
        <v/>
      </c>
      <c r="U78" s="49" t="str">
        <f>IF(F24=0," ",((SUM(U38:U77)/COUNT(U38:U77))*100)/F24)</f>
        <v/>
      </c>
      <c r="V78" s="49" t="str">
        <f>IF(F25=0," ",((SUM(V38:V77)/COUNT(V38:V77))*100)/F25)</f>
        <v/>
      </c>
      <c r="W78" s="49" t="str">
        <f>IF(F26=0," ",((SUM(W38:W77)/COUNT(W38:W77))*100)/F26)</f>
        <v/>
      </c>
      <c r="X78" s="49" t="str">
        <f>IF(F27=0," ",((SUM(X38:X77)/COUNT(X38:X77))*100)/F27)</f>
        <v/>
      </c>
      <c r="Y78" s="49" t="str">
        <f>IF(F28=0," ",((SUM(Y38:Y77)/COUNT(Y38:Y77))*100)/F28)</f>
        <v/>
      </c>
      <c r="Z78" s="49" t="str">
        <f>IF(F29=0," ",((SUM(Z38:Z77)/COUNT(Z38:Z77))*100)/F29)</f>
        <v/>
      </c>
      <c r="AA78" s="49" t="str">
        <f>IF(F30=0," ",((SUM(AA38:AA77)/COUNT(AA38:AA77))*100)/F30)</f>
        <v/>
      </c>
      <c r="AB78" s="49" t="str">
        <f>IF(F31=0," ",((SUM(AB38:AB77)/COUNT(AB38:AB77))*100)/F31)</f>
        <v/>
      </c>
      <c r="AC78" s="49" t="str">
        <f>IF(F32=0," ",((SUM(AC38:AC77)/COUNT(AC38:AC77))*100)/F32)</f>
        <v/>
      </c>
      <c r="AD78" s="49" t="str">
        <f>IF(F33=0," ",((SUM(AD38:AD77)/COUNT(AD38:AD77))*100)/F33)</f>
        <v/>
      </c>
      <c r="AE78" s="24"/>
      <c r="AF78" s="24"/>
    </row>
    <row r="79" spans="2:32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</row>
    <row r="80" spans="2:32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</row>
    <row r="81" spans="25:33">
      <c r="Y81" s="36"/>
      <c r="Z81" s="36"/>
      <c r="AA81" s="36"/>
      <c r="AB81" s="96">
        <f ca="1">TODAY()</f>
        <v>45236</v>
      </c>
      <c r="AC81" s="96"/>
      <c r="AD81" s="96"/>
      <c r="AE81" s="96"/>
      <c r="AF81" s="96"/>
      <c r="AG81" s="36"/>
    </row>
    <row r="82" spans="25:33">
      <c r="Y82" s="38"/>
      <c r="Z82" s="38"/>
      <c r="AA82" s="38"/>
      <c r="AB82" s="90" t="s">
        <v>45</v>
      </c>
      <c r="AC82" s="90"/>
      <c r="AD82" s="90"/>
      <c r="AE82" s="90"/>
      <c r="AF82" s="90"/>
      <c r="AG82" s="38"/>
    </row>
    <row r="83" spans="25:33">
      <c r="Y83" s="37"/>
      <c r="Z83" s="37"/>
      <c r="AA83" s="37"/>
      <c r="AB83" s="85" t="s">
        <v>32</v>
      </c>
      <c r="AC83" s="85"/>
      <c r="AD83" s="85"/>
      <c r="AE83" s="85"/>
      <c r="AF83" s="85"/>
      <c r="AG83" s="37"/>
    </row>
  </sheetData>
  <sheetProtection selectLockedCells="1"/>
  <mergeCells count="80">
    <mergeCell ref="AH2:AJ2"/>
    <mergeCell ref="C3:D3"/>
    <mergeCell ref="R3:AF4"/>
    <mergeCell ref="E3:F3"/>
    <mergeCell ref="AD5:AE5"/>
    <mergeCell ref="AH5:AJ7"/>
    <mergeCell ref="AH3:AJ3"/>
    <mergeCell ref="E6:F6"/>
    <mergeCell ref="C2:AF2"/>
    <mergeCell ref="G4:J4"/>
    <mergeCell ref="G5:J5"/>
    <mergeCell ref="K3:P3"/>
    <mergeCell ref="K4:P4"/>
    <mergeCell ref="R7:AF10"/>
    <mergeCell ref="R5:AC5"/>
    <mergeCell ref="R6:AF6"/>
    <mergeCell ref="G3:J3"/>
    <mergeCell ref="D9:E9"/>
    <mergeCell ref="C6:D6"/>
    <mergeCell ref="E5:F5"/>
    <mergeCell ref="C8:E8"/>
    <mergeCell ref="H9:N9"/>
    <mergeCell ref="K5:P5"/>
    <mergeCell ref="C5:D5"/>
    <mergeCell ref="C4:D4"/>
    <mergeCell ref="E4:F4"/>
    <mergeCell ref="D12:E12"/>
    <mergeCell ref="D10:E10"/>
    <mergeCell ref="G6:J6"/>
    <mergeCell ref="D11:E11"/>
    <mergeCell ref="H11:N11"/>
    <mergeCell ref="H10:N10"/>
    <mergeCell ref="K6:P6"/>
    <mergeCell ref="O10:P10"/>
    <mergeCell ref="O11:P11"/>
    <mergeCell ref="O9:P9"/>
    <mergeCell ref="H8:P8"/>
    <mergeCell ref="D13:E13"/>
    <mergeCell ref="D14:E14"/>
    <mergeCell ref="D17:E17"/>
    <mergeCell ref="C78:E78"/>
    <mergeCell ref="C36:E36"/>
    <mergeCell ref="D22:E22"/>
    <mergeCell ref="D23:E23"/>
    <mergeCell ref="D28:E28"/>
    <mergeCell ref="D25:E25"/>
    <mergeCell ref="C34:E34"/>
    <mergeCell ref="D26:E26"/>
    <mergeCell ref="D31:E31"/>
    <mergeCell ref="D30:E30"/>
    <mergeCell ref="D32:E32"/>
    <mergeCell ref="D33:E33"/>
    <mergeCell ref="D29:E29"/>
    <mergeCell ref="O15:P15"/>
    <mergeCell ref="D27:E27"/>
    <mergeCell ref="D24:E24"/>
    <mergeCell ref="D21:E21"/>
    <mergeCell ref="D18:E18"/>
    <mergeCell ref="H15:N15"/>
    <mergeCell ref="D15:E15"/>
    <mergeCell ref="D16:E16"/>
    <mergeCell ref="D19:E19"/>
    <mergeCell ref="D20:E20"/>
    <mergeCell ref="H16:N16"/>
    <mergeCell ref="R11:AF14"/>
    <mergeCell ref="O12:P12"/>
    <mergeCell ref="H12:N12"/>
    <mergeCell ref="H13:N13"/>
    <mergeCell ref="AB83:AF83"/>
    <mergeCell ref="AC15:AF15"/>
    <mergeCell ref="AC16:AF16"/>
    <mergeCell ref="AB82:AF82"/>
    <mergeCell ref="H18:AF18"/>
    <mergeCell ref="O16:P16"/>
    <mergeCell ref="AB81:AF81"/>
    <mergeCell ref="AE36:AE37"/>
    <mergeCell ref="AF36:AF37"/>
    <mergeCell ref="F36:AD36"/>
    <mergeCell ref="O13:P13"/>
    <mergeCell ref="H14:P14"/>
  </mergeCells>
  <phoneticPr fontId="0" type="noConversion"/>
  <conditionalFormatting sqref="F78:O78">
    <cfRule type="cellIs" dxfId="3" priority="7" stopIfTrue="1" operator="lessThan">
      <formula>50</formula>
    </cfRule>
  </conditionalFormatting>
  <conditionalFormatting sqref="F78:AD78">
    <cfRule type="cellIs" dxfId="2" priority="5" stopIfTrue="1" operator="lessThan">
      <formula>50</formula>
    </cfRule>
    <cfRule type="cellIs" dxfId="1" priority="6" stopIfTrue="1" operator="lessThan">
      <formula>50</formula>
    </cfRule>
  </conditionalFormatting>
  <conditionalFormatting sqref="AF38:AF77">
    <cfRule type="cellIs" dxfId="0" priority="1" operator="equal">
      <formula>"GEÇMEZ"</formula>
    </cfRule>
  </conditionalFormatting>
  <printOptions horizontalCentered="1" verticalCentered="1"/>
  <pageMargins left="0" right="0" top="0" bottom="0" header="0" footer="0"/>
  <pageSetup paperSize="9" scale="6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2</vt:i4>
      </vt:variant>
    </vt:vector>
  </HeadingPairs>
  <TitlesOfParts>
    <vt:vector size="4" baseType="lpstr">
      <vt:lpstr>Liste</vt:lpstr>
      <vt:lpstr>1.Dön-1.Sınav</vt:lpstr>
      <vt:lpstr>'1.Dön-1.Sınav'!Yazdırma_Alanı</vt:lpstr>
      <vt:lpstr>Liste!Yazdırma_Alanı</vt:lpstr>
    </vt:vector>
  </TitlesOfParts>
  <Company>Alternatif Bilgisayar Ltd. Şti.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Gökhan AKÇAYIR</dc:creator>
  <cp:lastModifiedBy>Windows Kullanıcısı</cp:lastModifiedBy>
  <cp:lastPrinted>2023-11-04T20:50:49Z</cp:lastPrinted>
  <dcterms:created xsi:type="dcterms:W3CDTF">2008-11-23T18:25:14Z</dcterms:created>
  <dcterms:modified xsi:type="dcterms:W3CDTF">2023-11-06T08:25:06Z</dcterms:modified>
</cp:coreProperties>
</file>